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532" windowHeight="2832"/>
  </bookViews>
  <sheets>
    <sheet name="Отчет за 2020 год" sheetId="3" r:id="rId1"/>
    <sheet name="Структура пояснительной записки" sheetId="4" r:id="rId2"/>
  </sheets>
  <calcPr calcId="124519"/>
</workbook>
</file>

<file path=xl/calcChain.xml><?xml version="1.0" encoding="utf-8"?>
<calcChain xmlns="http://schemas.openxmlformats.org/spreadsheetml/2006/main">
  <c r="O147" i="3"/>
  <c r="O97"/>
  <c r="O12"/>
  <c r="E86" l="1"/>
  <c r="D86"/>
  <c r="E95" l="1"/>
  <c r="D95"/>
  <c r="E96" l="1"/>
  <c r="D96"/>
  <c r="G35"/>
  <c r="H35"/>
  <c r="I35"/>
  <c r="J35"/>
  <c r="K35"/>
  <c r="L35"/>
  <c r="M35"/>
  <c r="F35"/>
  <c r="E36"/>
  <c r="D36"/>
  <c r="E37"/>
  <c r="D37"/>
  <c r="E38"/>
  <c r="D38"/>
  <c r="I40"/>
  <c r="H40"/>
  <c r="M40"/>
  <c r="L40"/>
  <c r="G40"/>
  <c r="J40"/>
  <c r="K40"/>
  <c r="F40"/>
  <c r="E41"/>
  <c r="D41"/>
  <c r="E42"/>
  <c r="D42"/>
  <c r="E43"/>
  <c r="D43"/>
  <c r="E44"/>
  <c r="D44"/>
  <c r="E45"/>
  <c r="D45"/>
  <c r="E46"/>
  <c r="D46"/>
  <c r="E47"/>
  <c r="D47"/>
  <c r="E48"/>
  <c r="D48"/>
  <c r="G49"/>
  <c r="F49"/>
  <c r="S49"/>
  <c r="E50"/>
  <c r="D50"/>
  <c r="E51"/>
  <c r="D51"/>
  <c r="E52"/>
  <c r="D52"/>
  <c r="E53"/>
  <c r="D53"/>
  <c r="E54"/>
  <c r="D54"/>
  <c r="E55"/>
  <c r="D55"/>
  <c r="E57"/>
  <c r="D57"/>
  <c r="E58"/>
  <c r="D58"/>
  <c r="E59"/>
  <c r="D59"/>
  <c r="E60"/>
  <c r="D60"/>
  <c r="E61"/>
  <c r="D61"/>
  <c r="E62"/>
  <c r="D62"/>
  <c r="E63"/>
  <c r="D63"/>
  <c r="M64"/>
  <c r="M49" s="1"/>
  <c r="L64"/>
  <c r="L49" s="1"/>
  <c r="K64"/>
  <c r="K49" s="1"/>
  <c r="J64"/>
  <c r="J49" s="1"/>
  <c r="I64"/>
  <c r="I49" s="1"/>
  <c r="H64"/>
  <c r="H49" s="1"/>
  <c r="D65"/>
  <c r="E65"/>
  <c r="E66"/>
  <c r="D66"/>
  <c r="E67"/>
  <c r="D67"/>
  <c r="E68"/>
  <c r="D68"/>
  <c r="E69"/>
  <c r="D69"/>
  <c r="H70"/>
  <c r="I70"/>
  <c r="J70"/>
  <c r="K70"/>
  <c r="L70"/>
  <c r="M70"/>
  <c r="E71"/>
  <c r="D71"/>
  <c r="E72"/>
  <c r="D72"/>
  <c r="E73"/>
  <c r="D73"/>
  <c r="E74"/>
  <c r="D74"/>
  <c r="K75"/>
  <c r="M75"/>
  <c r="L75"/>
  <c r="J75"/>
  <c r="I75"/>
  <c r="H75"/>
  <c r="E76"/>
  <c r="D76"/>
  <c r="E77"/>
  <c r="D77"/>
  <c r="K78"/>
  <c r="E78" s="1"/>
  <c r="J78"/>
  <c r="D78" s="1"/>
  <c r="E79"/>
  <c r="D79"/>
  <c r="E80"/>
  <c r="D80"/>
  <c r="M81"/>
  <c r="L81"/>
  <c r="K81"/>
  <c r="J81"/>
  <c r="I81"/>
  <c r="H81"/>
  <c r="E82"/>
  <c r="D82"/>
  <c r="E83"/>
  <c r="D83"/>
  <c r="E84"/>
  <c r="D84"/>
  <c r="I34" l="1"/>
  <c r="J34"/>
  <c r="O59"/>
  <c r="G39"/>
  <c r="G34" s="1"/>
  <c r="O55"/>
  <c r="D70"/>
  <c r="O38"/>
  <c r="O57"/>
  <c r="D35"/>
  <c r="E35"/>
  <c r="E70"/>
  <c r="D40"/>
  <c r="D75"/>
  <c r="J39"/>
  <c r="E64"/>
  <c r="O62"/>
  <c r="E40"/>
  <c r="I39"/>
  <c r="H39"/>
  <c r="H34" s="1"/>
  <c r="M39"/>
  <c r="M34" s="1"/>
  <c r="O37"/>
  <c r="E49"/>
  <c r="K39"/>
  <c r="K34" s="1"/>
  <c r="D49"/>
  <c r="L39"/>
  <c r="L34" s="1"/>
  <c r="D64"/>
  <c r="F39"/>
  <c r="F34" s="1"/>
  <c r="D34" s="1"/>
  <c r="E75"/>
  <c r="E81"/>
  <c r="D81"/>
  <c r="K132"/>
  <c r="J132"/>
  <c r="I132"/>
  <c r="H132"/>
  <c r="G132"/>
  <c r="F132"/>
  <c r="K148"/>
  <c r="J148"/>
  <c r="H154"/>
  <c r="I154"/>
  <c r="J154"/>
  <c r="K154"/>
  <c r="S156"/>
  <c r="S155"/>
  <c r="S153"/>
  <c r="E152"/>
  <c r="D152"/>
  <c r="S151"/>
  <c r="E150"/>
  <c r="D150"/>
  <c r="S152"/>
  <c r="S149"/>
  <c r="S147"/>
  <c r="S146"/>
  <c r="S145"/>
  <c r="S143"/>
  <c r="E145"/>
  <c r="K181"/>
  <c r="K180" s="1"/>
  <c r="J181"/>
  <c r="J180" s="1"/>
  <c r="I181"/>
  <c r="I180" s="1"/>
  <c r="H181"/>
  <c r="H180" s="1"/>
  <c r="E182"/>
  <c r="D182"/>
  <c r="E183"/>
  <c r="D183"/>
  <c r="E184"/>
  <c r="D184"/>
  <c r="E163"/>
  <c r="D163"/>
  <c r="H160"/>
  <c r="I160"/>
  <c r="J160"/>
  <c r="K160"/>
  <c r="E161"/>
  <c r="D161"/>
  <c r="M185"/>
  <c r="L185"/>
  <c r="K185"/>
  <c r="J185"/>
  <c r="I185"/>
  <c r="H185"/>
  <c r="G185"/>
  <c r="F185"/>
  <c r="E191"/>
  <c r="D191"/>
  <c r="E189"/>
  <c r="D189"/>
  <c r="E186"/>
  <c r="D186"/>
  <c r="M97"/>
  <c r="L97"/>
  <c r="D99"/>
  <c r="E34" l="1"/>
  <c r="O34" s="1"/>
  <c r="O35"/>
  <c r="E39"/>
  <c r="D39"/>
  <c r="D154"/>
  <c r="O152"/>
  <c r="D180"/>
  <c r="O182"/>
  <c r="D185"/>
  <c r="E160"/>
  <c r="E180"/>
  <c r="E185"/>
  <c r="D160"/>
  <c r="D98"/>
  <c r="O39" l="1"/>
  <c r="O180"/>
  <c r="E15"/>
  <c r="D15"/>
  <c r="E101"/>
  <c r="D101"/>
  <c r="E100"/>
  <c r="D100"/>
  <c r="E99"/>
  <c r="E98"/>
  <c r="K97"/>
  <c r="J97"/>
  <c r="I97"/>
  <c r="H97"/>
  <c r="D97" l="1"/>
  <c r="E97"/>
  <c r="S190"/>
  <c r="E190"/>
  <c r="D190"/>
  <c r="S189"/>
  <c r="S186"/>
  <c r="G181"/>
  <c r="E181" s="1"/>
  <c r="F181"/>
  <c r="D181" s="1"/>
  <c r="E149"/>
  <c r="D149"/>
  <c r="E148"/>
  <c r="D148"/>
  <c r="I147"/>
  <c r="H147"/>
  <c r="G147"/>
  <c r="F147"/>
  <c r="F143" s="1"/>
  <c r="E146"/>
  <c r="D146"/>
  <c r="D145"/>
  <c r="I144"/>
  <c r="E144" s="1"/>
  <c r="H144"/>
  <c r="D144" s="1"/>
  <c r="M143"/>
  <c r="L143"/>
  <c r="O181" l="1"/>
  <c r="J147"/>
  <c r="J143" s="1"/>
  <c r="I143"/>
  <c r="H143"/>
  <c r="K147"/>
  <c r="K143" s="1"/>
  <c r="G143"/>
  <c r="E142"/>
  <c r="D142"/>
  <c r="E141"/>
  <c r="D141"/>
  <c r="E140"/>
  <c r="D140"/>
  <c r="M139"/>
  <c r="L139"/>
  <c r="K139"/>
  <c r="J139"/>
  <c r="I139"/>
  <c r="H139"/>
  <c r="G139"/>
  <c r="F139"/>
  <c r="E138"/>
  <c r="D138"/>
  <c r="E136"/>
  <c r="D136"/>
  <c r="M135"/>
  <c r="L135"/>
  <c r="K135"/>
  <c r="J135"/>
  <c r="I135"/>
  <c r="H135"/>
  <c r="G135"/>
  <c r="F135"/>
  <c r="E134"/>
  <c r="D134"/>
  <c r="E133"/>
  <c r="D133"/>
  <c r="M132"/>
  <c r="E132" s="1"/>
  <c r="L132"/>
  <c r="D132" s="1"/>
  <c r="E131"/>
  <c r="D131"/>
  <c r="E130"/>
  <c r="D130"/>
  <c r="E129"/>
  <c r="D129"/>
  <c r="M128"/>
  <c r="L128"/>
  <c r="K128"/>
  <c r="J128"/>
  <c r="I128"/>
  <c r="H128"/>
  <c r="G128"/>
  <c r="F128"/>
  <c r="F127" s="1"/>
  <c r="E126"/>
  <c r="D126"/>
  <c r="E125"/>
  <c r="D125"/>
  <c r="K124"/>
  <c r="J124"/>
  <c r="I124"/>
  <c r="H124"/>
  <c r="E123"/>
  <c r="D123"/>
  <c r="K122"/>
  <c r="E122" s="1"/>
  <c r="J122"/>
  <c r="D122" s="1"/>
  <c r="E121"/>
  <c r="D121"/>
  <c r="E120"/>
  <c r="D120"/>
  <c r="O119"/>
  <c r="N119"/>
  <c r="M119"/>
  <c r="L119"/>
  <c r="K119"/>
  <c r="J119"/>
  <c r="I119"/>
  <c r="H119"/>
  <c r="G119"/>
  <c r="F119"/>
  <c r="E119"/>
  <c r="E118"/>
  <c r="D118"/>
  <c r="O117"/>
  <c r="N117"/>
  <c r="M117"/>
  <c r="L117"/>
  <c r="K117"/>
  <c r="J117"/>
  <c r="I117"/>
  <c r="H117"/>
  <c r="G117"/>
  <c r="F117"/>
  <c r="E114"/>
  <c r="D114"/>
  <c r="E112"/>
  <c r="D112"/>
  <c r="E111"/>
  <c r="D111"/>
  <c r="E110"/>
  <c r="D110"/>
  <c r="E109"/>
  <c r="D109"/>
  <c r="E108"/>
  <c r="D108"/>
  <c r="E107"/>
  <c r="D107"/>
  <c r="E106"/>
  <c r="D106"/>
  <c r="E105"/>
  <c r="D105"/>
  <c r="N103"/>
  <c r="M103"/>
  <c r="L103"/>
  <c r="G103"/>
  <c r="F103"/>
  <c r="M102"/>
  <c r="L102"/>
  <c r="G102"/>
  <c r="F102"/>
  <c r="J127" l="1"/>
  <c r="O126"/>
  <c r="I115"/>
  <c r="L115"/>
  <c r="E147"/>
  <c r="O130"/>
  <c r="E135"/>
  <c r="E139"/>
  <c r="D143"/>
  <c r="E117"/>
  <c r="E115" s="1"/>
  <c r="K115"/>
  <c r="D135"/>
  <c r="D139"/>
  <c r="M115"/>
  <c r="I127"/>
  <c r="D147"/>
  <c r="D119"/>
  <c r="F115"/>
  <c r="G127"/>
  <c r="K127"/>
  <c r="I104"/>
  <c r="I102" s="1"/>
  <c r="D128"/>
  <c r="M127"/>
  <c r="H115"/>
  <c r="H127"/>
  <c r="L127"/>
  <c r="E143"/>
  <c r="E124"/>
  <c r="O125"/>
  <c r="D124"/>
  <c r="H104"/>
  <c r="H102" s="1"/>
  <c r="D117"/>
  <c r="E128"/>
  <c r="K104"/>
  <c r="J104"/>
  <c r="G115"/>
  <c r="J115"/>
  <c r="O143" l="1"/>
  <c r="D127"/>
  <c r="H103"/>
  <c r="I103"/>
  <c r="D115"/>
  <c r="E104"/>
  <c r="E102" s="1"/>
  <c r="O124"/>
  <c r="O128"/>
  <c r="E127"/>
  <c r="K103"/>
  <c r="K102"/>
  <c r="J103"/>
  <c r="J102"/>
  <c r="D104"/>
  <c r="E103" l="1"/>
  <c r="O104"/>
  <c r="D103"/>
  <c r="D102"/>
  <c r="O102" s="1"/>
  <c r="O103" l="1"/>
  <c r="E94"/>
  <c r="D94"/>
  <c r="E93"/>
  <c r="D93"/>
  <c r="M92"/>
  <c r="L92"/>
  <c r="K92"/>
  <c r="J92"/>
  <c r="I92"/>
  <c r="H92"/>
  <c r="G92"/>
  <c r="F92"/>
  <c r="E91"/>
  <c r="D91"/>
  <c r="E90"/>
  <c r="D90"/>
  <c r="M89"/>
  <c r="L89"/>
  <c r="K89"/>
  <c r="J89"/>
  <c r="I89"/>
  <c r="H89"/>
  <c r="G89"/>
  <c r="F89"/>
  <c r="E88"/>
  <c r="D88"/>
  <c r="E87"/>
  <c r="D87"/>
  <c r="M86"/>
  <c r="L86"/>
  <c r="K86"/>
  <c r="J86"/>
  <c r="I86"/>
  <c r="H86"/>
  <c r="G86"/>
  <c r="F86"/>
  <c r="E33"/>
  <c r="D33"/>
  <c r="E32"/>
  <c r="D32"/>
  <c r="E31"/>
  <c r="D31"/>
  <c r="E30"/>
  <c r="D30"/>
  <c r="M29"/>
  <c r="L29"/>
  <c r="K29"/>
  <c r="J29"/>
  <c r="I29"/>
  <c r="H29"/>
  <c r="G29"/>
  <c r="F29"/>
  <c r="E28"/>
  <c r="D28"/>
  <c r="E27"/>
  <c r="D27"/>
  <c r="E26"/>
  <c r="D26"/>
  <c r="E25"/>
  <c r="D25"/>
  <c r="E24"/>
  <c r="D24"/>
  <c r="E23"/>
  <c r="D23"/>
  <c r="E22"/>
  <c r="D22"/>
  <c r="M21"/>
  <c r="L21"/>
  <c r="K21"/>
  <c r="J21"/>
  <c r="I21"/>
  <c r="H21"/>
  <c r="G21"/>
  <c r="F21"/>
  <c r="E20"/>
  <c r="D20"/>
  <c r="E19"/>
  <c r="D19"/>
  <c r="E18"/>
  <c r="D18"/>
  <c r="M17"/>
  <c r="L17"/>
  <c r="K17"/>
  <c r="J17"/>
  <c r="I17"/>
  <c r="H17"/>
  <c r="G17"/>
  <c r="F17"/>
  <c r="K14"/>
  <c r="J14"/>
  <c r="I14"/>
  <c r="H14"/>
  <c r="G14"/>
  <c r="F14"/>
  <c r="L13" l="1"/>
  <c r="E14"/>
  <c r="M13"/>
  <c r="E21"/>
  <c r="O95"/>
  <c r="E29"/>
  <c r="E89"/>
  <c r="D89"/>
  <c r="F85"/>
  <c r="J85"/>
  <c r="H85"/>
  <c r="L85"/>
  <c r="L12" s="1"/>
  <c r="F13"/>
  <c r="D14"/>
  <c r="K13"/>
  <c r="E17"/>
  <c r="D29"/>
  <c r="D92"/>
  <c r="G13"/>
  <c r="G85"/>
  <c r="K85"/>
  <c r="I85"/>
  <c r="M85"/>
  <c r="E92"/>
  <c r="H13"/>
  <c r="D21"/>
  <c r="I13"/>
  <c r="D17"/>
  <c r="J13"/>
  <c r="M12" l="1"/>
  <c r="O92"/>
  <c r="J12"/>
  <c r="G12"/>
  <c r="E13"/>
  <c r="H12"/>
  <c r="D85"/>
  <c r="D13"/>
  <c r="E85"/>
  <c r="E12" s="1"/>
  <c r="K12"/>
  <c r="F12"/>
  <c r="I12"/>
  <c r="D12" l="1"/>
  <c r="O85"/>
</calcChain>
</file>

<file path=xl/sharedStrings.xml><?xml version="1.0" encoding="utf-8"?>
<sst xmlns="http://schemas.openxmlformats.org/spreadsheetml/2006/main" count="407" uniqueCount="331">
  <si>
    <t>N п/п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</si>
  <si>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</si>
  <si>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</si>
  <si>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</si>
  <si>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</si>
  <si>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</si>
  <si>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</si>
  <si>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</si>
  <si>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</si>
  <si>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</si>
  <si>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</si>
  <si>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</si>
  <si>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</si>
  <si>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Отчет</t>
  </si>
  <si>
    <t>о ходе реализации муниципальных программ (финансирование программ)</t>
  </si>
  <si>
    <t>Хохольского муниципального района Воронежской области</t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</si>
  <si>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Структура пояснительной записки к отчету о ходе</t>
    </r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</si>
  <si>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реализации муниципальных программ муниципального</t>
    </r>
  </si>
  <si>
    <r>
      <t xml:space="preserve">                </t>
    </r>
    <r>
      <rPr>
        <b/>
        <sz val="11"/>
        <color rgb="FF26282F"/>
        <rFont val="Courier New"/>
        <family val="3"/>
        <charset val="204"/>
      </rPr>
      <t xml:space="preserve"> образования Воронежской области</t>
    </r>
  </si>
  <si>
    <t xml:space="preserve">         _________________________________________________</t>
  </si>
  <si>
    <t xml:space="preserve">            (наименование муниципального образования)</t>
  </si>
  <si>
    <t>Пояснительная записка должна содержать:</t>
  </si>
  <si>
    <t xml:space="preserve">   1. Наименование программы;</t>
  </si>
  <si>
    <t xml:space="preserve">   2. Описание целей программы;</t>
  </si>
  <si>
    <t xml:space="preserve">   3. Конкретные результаты реализации программы достигнутые за  отчетный</t>
  </si>
  <si>
    <t xml:space="preserve"> период (если результат не  достигнут - указывают причины,  повлиявших на</t>
  </si>
  <si>
    <t>результат выполнения);</t>
  </si>
  <si>
    <t xml:space="preserve">   4. Данные о целевом использовании  бюджетных средств   на   реализацию</t>
  </si>
  <si>
    <t>программы и объемах привлеченных средств с расшифровкой  по   источникам;</t>
  </si>
  <si>
    <t xml:space="preserve">   5. Сведения   о   достижении значений  показателей   (индикаторов)   с</t>
  </si>
  <si>
    <t>обоснованием отклонений по показателям (индикаторам), плановые   значения</t>
  </si>
  <si>
    <t>по которым не достигнуты.</t>
  </si>
  <si>
    <t xml:space="preserve">   6. Информация о внесенных изменениях в программу за  отчетный  период.</t>
  </si>
  <si>
    <t xml:space="preserve">   7. Выводы об эффективности реализации программы и предложения  по   ее</t>
  </si>
  <si>
    <t>дальнейшей реализации.</t>
  </si>
  <si>
    <t>Оценка результативности реализации программ   производится  на  основании</t>
  </si>
  <si>
    <t>данных о динамике плановых и фактически достигнутых показателей,  а также</t>
  </si>
  <si>
    <t>затрат в разрезе программ или отдельных мероприятий.</t>
  </si>
  <si>
    <t>В   случае     низкой   оценки  результативности   реализации  программы:</t>
  </si>
  <si>
    <t xml:space="preserve">   - если значение показателя освоения  финансовых  средств  ниже  уровня</t>
  </si>
  <si>
    <t>0,8,  то  принимается  решение  о  признании программы неэффективной и ее</t>
  </si>
  <si>
    <t>действие  приостанавливается    или   в  нее  вносятся  корректировки,  с</t>
  </si>
  <si>
    <t>предложениями о внесении изменений в бюджет;</t>
  </si>
  <si>
    <t xml:space="preserve">   - если значение показателя освоения финансовых средств  ниже  0,5,  то</t>
  </si>
  <si>
    <t>принимается решение о прекращении реализации программы и  исключении    в</t>
  </si>
  <si>
    <t>установленном   порядке    из    бюджета   расходов   на  ее  реализацию.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</si>
  <si>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</si>
  <si>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</si>
  <si>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</si>
  <si>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</si>
  <si>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                   за _____________ 2019 г.</t>
  </si>
  <si>
    <t>2020 год</t>
  </si>
  <si>
    <t>Приложение 2</t>
  </si>
  <si>
    <t>Приложение 1</t>
  </si>
  <si>
    <t>Подпрограмма 1 "Совершенствование деятельности администрации района"</t>
  </si>
  <si>
    <t>Доля муниципальных служащих органов местного самоуправления, прошедших пргорамму проф. переподготовки и повышения квалификации %</t>
  </si>
  <si>
    <t>Доля отрицательных заключений правительства Воронежской области от общего количества нормативно-правовых актов,%</t>
  </si>
  <si>
    <t>Подпрограмма 2. «Обеспечение исполнения переданных государственных полномочий  и полномочий от городского и сельских поселений»:</t>
  </si>
  <si>
    <t>Доля исполнения расходных обязательств, %</t>
  </si>
  <si>
    <t>Количество отремонтированных муниципальных объектов</t>
  </si>
  <si>
    <t>Подпрограмма 3.Обеспечение реализации муниципальной программы</t>
  </si>
  <si>
    <t xml:space="preserve">Подпрограмма 4.
Развитие гражданского общества в Хохольском муниципальном районе
</t>
  </si>
  <si>
    <t>Срок реализации</t>
  </si>
  <si>
    <t>2019-2024</t>
  </si>
  <si>
    <t xml:space="preserve">Доля детей, оставшихся без попечения родителей, устроенных в семьи граждан неродственников (в приемные семьи, на усыновление (удочерение), под опеку (попечительство), охваченных другими формами семейного устройства </t>
  </si>
  <si>
    <t xml:space="preserve">Обеспечение выполнение переданных полномочий по организации и осуществлению деятельности по опеке и попечительству </t>
  </si>
  <si>
    <t xml:space="preserve">Выплата единовременного пособия при всех формах устройства детей, лишенных родительского попечения, в семью </t>
  </si>
  <si>
    <t>безвозмездная помощь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</si>
  <si>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учреждениях.</t>
  </si>
  <si>
    <t>Создание условий для подвоза учащихся в казенные общеобразовательные учреждения</t>
  </si>
  <si>
    <t>Удельный вес учащихся 1 -11 классов, обеспеченных двухразовым бесплатным    горячим    питанием,    от общей численности   обучающихся   данной возрастной категории</t>
  </si>
  <si>
    <t xml:space="preserve">Отношение среднемесячной заработной платы педагогических работников общеобразовательных учреждений общего образования к средней по экономике региона </t>
  </si>
  <si>
    <t>Школьное молоко</t>
  </si>
  <si>
    <t xml:space="preserve"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</t>
  </si>
  <si>
    <t>Подпрограмма №3 "Развитие дополнительного образования"</t>
  </si>
  <si>
    <t>Платные услуги</t>
  </si>
  <si>
    <t>Основное мероприятие №2 Внешкольные мероприятия (участие в конкурсах, олимпиадах, смортах, выставках)</t>
  </si>
  <si>
    <t>Подпрограмма №4 "Молодежь и организация летнего отдыха"</t>
  </si>
  <si>
    <t xml:space="preserve">Доля молодежи в возрасте от 14 до 30 лет, участвующих в социально значимых мероприятиях и проектах по направлениям подпрограммы  в общем количестве молодежи данного возраста </t>
  </si>
  <si>
    <t xml:space="preserve">Доля детей, охваченных организованным отдыхом и оздоровлением, в общем количестве детей школьного возраста </t>
  </si>
  <si>
    <t>доля выполняемых показателей муниципальной программы в целом, в разрезе подпрограмм и основных мероприятий</t>
  </si>
  <si>
    <t>Подпрограмма №6 "Развитие физической культуры и спорта"</t>
  </si>
  <si>
    <t xml:space="preserve">Доля населения, систематически занимающегося физической культурой и спортом </t>
  </si>
  <si>
    <t>Основное мероприятие №1  Мероприятия в области физической культуры и спорта</t>
  </si>
  <si>
    <t>Основное мероприятие №2    Развитие и обеспечение деятельности учреждений физической культуры и спорта</t>
  </si>
  <si>
    <t>Доля граждан, принявших участие в выполнении нормативов (испытаний) комплекса ГТО от численности населения, допущенной к выполнению нормативов по медицинским показателям</t>
  </si>
  <si>
    <t>Общая площадь жилых помещений, приходящихся в среднем на 1 жителя, кв.м.</t>
  </si>
  <si>
    <t>Количество семей получивших государственную поддержку на улучшение жилищных условий в рамках программы, семей</t>
  </si>
  <si>
    <t>Доля площади жилищного фонда, обеспеченного всеми видами благоустройства к общей площади жилого фонда, %</t>
  </si>
  <si>
    <t>Количество населенных пунктов, в которых произведена подготовка карт (планов) для установления границ населенных пунктов, шт</t>
  </si>
  <si>
    <t>Подпрограмма  1 Создание условий для обеспечения доступным и комфортным жильем населения Хохольского муниципального района Воронежской области</t>
  </si>
  <si>
    <t>Общая площадь жилых помещений во введенных в отчетном году жилых домах, кв.м.</t>
  </si>
  <si>
    <t>Основное мероприятие 1.1 Обеспечение жильем молодых семей</t>
  </si>
  <si>
    <t xml:space="preserve">Основное мероприятие  1.2 Инфраструктурное обустройство земельных участков, предоставленных (подлежащих предоставлению) для жилищного строительства гражданам, имеющим трех и более детей </t>
  </si>
  <si>
    <t>Подпрограмма  2 Развитие градостроительной деятельности</t>
  </si>
  <si>
    <t>Целевой показатель не предусмотрен</t>
  </si>
  <si>
    <t>Основное мероприятие 2.1 Градостроительное проектирование</t>
  </si>
  <si>
    <t>Основное мероприятие 2.2 Регулирование вопросов административно-территориального устройства</t>
  </si>
  <si>
    <t>Подпрограмма 3 Создание условий для обеспечения качественными услугами ЖКХ населения Хохольского муниципального района</t>
  </si>
  <si>
    <t>Основное мероприятие 3.1 Реформирование и модернизация системы теплоснабжения</t>
  </si>
  <si>
    <t>Основное мероприятие 3.2 Приобретение коммунальной техники</t>
  </si>
  <si>
    <t>Основное мероприятие 3.3 Развитие системы водоснабжения и водоотведения</t>
  </si>
  <si>
    <t>Удельный вес проб питьевой воды не соответствующих гигиеническим нормативам по санитарно-химическим показателям</t>
  </si>
  <si>
    <t>Основное мероприятие 3.4 Проведение капитального ремонта общего имущества МКД на территории Воронежской обл.</t>
  </si>
  <si>
    <t>Количество отремонтированных многоквартирных домов</t>
  </si>
  <si>
    <t>Подпрограмма 1. Организация бюджетного процесса в Хохольском муниципальном районе</t>
  </si>
  <si>
    <t>Основное мероприятие 1. Организация бюджетного процесса в Хохольском муниципальном районе.</t>
  </si>
  <si>
    <t>Направление 1. Нормативно правовое регулирование  бюджетного процесса в Хохольском муниципальном районе</t>
  </si>
  <si>
    <t>В срок, установ-ленный администрацией района</t>
  </si>
  <si>
    <t>Направление 2. Составление проекта районного бюджета на очередной финансовый год и на плановый период</t>
  </si>
  <si>
    <t>Соблюдение порядка и сроков разработки проекта районного бюджета, установленных постановлением администрации района</t>
  </si>
  <si>
    <t>да</t>
  </si>
  <si>
    <t>Направление 3. Организация исполнения районного бюджета и формирование бюджетной отчетности</t>
  </si>
  <si>
    <t>До начала очеред-ного финансового года</t>
  </si>
  <si>
    <t xml:space="preserve"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законодательством. </t>
  </si>
  <si>
    <t>До начала очередного финан-сового года</t>
  </si>
  <si>
    <t>Составление и представление в Совет народных депутатов годового отчета об исполнении районного бюджета в сроки, установленные бюджетным законодательством</t>
  </si>
  <si>
    <t>До 1 мая текущего года</t>
  </si>
  <si>
    <t>Проведение публичных слушаний по проекту районного бюджета на очередной финансовый год и плановый период  и по годовому отчету об исполнении районного бюджета</t>
  </si>
  <si>
    <t xml:space="preserve">Объем просроченной кредиторской задолженности  районного бюджета Хохольского муниципального района; </t>
  </si>
  <si>
    <t>Отношение размера дефицита районного бюджета Хохольского муниципального района к годовому объему доходов бюджта без учета утвержденного объема безвозмездных поступлений из бюджетов вышестоящих уровней</t>
  </si>
  <si>
    <t>Не более 10 %</t>
  </si>
  <si>
    <t>Основное мероприятие 2. Управление резервными фондами и иными резервами на исполнение расходных обязательств Хохольского муниципального района</t>
  </si>
  <si>
    <t>Направление 1. Управление резервным фондом и иными резервами на исполнение расходных обязательств района</t>
  </si>
  <si>
    <t>Удельный вес резервного фонда администрации Хохольского муниципального района в общем объеме расходов районного бюджета</t>
  </si>
  <si>
    <t xml:space="preserve">&lt;= 3 </t>
  </si>
  <si>
    <t>Основное мероприятие 3. Формирование и совершенствование межбюджетных отношений в Хохольском муниципальном районе</t>
  </si>
  <si>
    <t>Направление 1. Совершенствование системы распределения межбюджетных трансфертов</t>
  </si>
  <si>
    <t>Разработка и утверждение методик распределения межбюджетных трансфертов</t>
  </si>
  <si>
    <t>Направление 2. Выравнивание бюджетной обеспеченности</t>
  </si>
  <si>
    <t>Выравнивание бюджетной обспеченоости поселений</t>
  </si>
  <si>
    <t>Направление 2. Поддержка мер по обеспечению сбалансированности местных бюджетов</t>
  </si>
  <si>
    <t>Иные межбюдетные трансферты</t>
  </si>
  <si>
    <t>Направление 6. Управление муниципальным долгом и муниципальными финансовыми активами Хохольского муниципального района</t>
  </si>
  <si>
    <t>Доля расходов на обслуживание муниципального долга Хохольского муниципального района в общем объеме расходов районного бюджета (за исключением расходов, которые осуществляются за счет субвенций из областного бюджета).</t>
  </si>
  <si>
    <t>≤ 100</t>
  </si>
  <si>
    <t>Подпрограмма 2. 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</si>
  <si>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</si>
  <si>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Финансовое обеспечение выплаты доплат за выслугу лет к начисленной сумме доплат.</t>
  </si>
  <si>
    <t>Подпрограмма 3. Финансовое обеспечение реализации подпрограммы «Управление муниципальными финансами».</t>
  </si>
  <si>
    <t>Финансовое обеспечение реализации подпрограммы «Управление муниципальными финансами».</t>
  </si>
  <si>
    <t>Уровень исполнения плановых назначений по расходам на организацию выполнения подпрограммы «Управление муниципальными финансами»</t>
  </si>
  <si>
    <t>Финансовое обеспечение выполнения других расходных обязательств Хохольского муниципального района финансовым отделом</t>
  </si>
  <si>
    <t>5</t>
  </si>
  <si>
    <t>Индекс производства продукции сельского хозяйства в хозяйствах всех категорий (в сопоставимых ценах), % к предыдущему году</t>
  </si>
  <si>
    <t>Подпрограмма  1 Развитие сельского хозяйства на территории  Хохольского муниципального района</t>
  </si>
  <si>
    <t>Основное мероприятие 1.1 Развитие подотрасли растениеводства.</t>
  </si>
  <si>
    <t>Уровень выполнения плановых показателей  производства продукции растениеводства (зерно, подсолнечник, сахарная свекла в натуральном выражении),% к плану</t>
  </si>
  <si>
    <t xml:space="preserve">Основное мероприятие  1.2 Развитие подотрасли животноводства </t>
  </si>
  <si>
    <t>Уровень выполнения плановых показателей  производства продукции животноводства (мясо, молоко, яйца в натуральном выражении), % к плану</t>
  </si>
  <si>
    <t>Основное мероприятие  1.3 Поддержка малых форм хозяйствования</t>
  </si>
  <si>
    <t>Подпрограмма  2 Комплексное развитие сельских территорий Хохольского муниципального района</t>
  </si>
  <si>
    <t xml:space="preserve">Основное мероприятие 2.1 Создание условий для обеспечения доступным и комфортным жильем сельского населения
</t>
  </si>
  <si>
    <t xml:space="preserve">Ввод (приобретение) жилья для граждан, проживающих на сельских территориях (с привлечением собственных (заемных) средств граждан), кв. м     </t>
  </si>
  <si>
    <t>Основное мероприятие 2.2 Создание и развитие инфраструктуры на сельских территориях</t>
  </si>
  <si>
    <t>Количество реализованных проектов по созданию и развитию инфраструктуры на сельских территориях</t>
  </si>
  <si>
    <t>Подпрограмма 3  Развитие земельных отношений, муниципального имущества и экологии Хохольского муниципального района</t>
  </si>
  <si>
    <t>Основное мероприятие 3.1 Регулирование и совершенствование деятельности в сфере земельных и имущественных отношений</t>
  </si>
  <si>
    <t>Эффективность проведения плановых и внеплановых проверок в рамках муниципального земельного контроля в отношении земельных участков, находящихся в пользовании физических и юридических лиц, в расчете на 10 000 человек населения муниципального образования, ед.</t>
  </si>
  <si>
    <t>Реализация прогнозного плана (программы) приватизации муниципального имущества Хохольского муниципального района Воронежской области,%</t>
  </si>
  <si>
    <t>Основное мероприятие 3.2 Проведение экологических мероприятий на территории Хохольского муниципального района</t>
  </si>
  <si>
    <t>Подпрограмма 4 Финансовое обеспечение реализации программы</t>
  </si>
  <si>
    <t>Основное мероприятие 4.1 Финансовое обеспечение деятельности ОЗОМИиЭ администрации Хохольского муниципального района Воронежской области</t>
  </si>
  <si>
    <t>Уровень выполнения плановых назначений бюджетных средств на обеспечение деятельности ОЗОМИиЭ администрации Хохольского муниципального района Воронежской области, % к плану</t>
  </si>
  <si>
    <t xml:space="preserve">Основное мероприятие 4.2 Финансовое обеспечение деятельности МБУ «Центр поддержки АПК»  </t>
  </si>
  <si>
    <t>Уровень выполнения плановых назначений бюджетных средств на обеспечение деятельности МБУ «Центр поддержки АПК»,% к плану</t>
  </si>
  <si>
    <t>Основное мероприятие 4.3 Финансовое обеспечение деятельности МБУ «Хохольский районный архив»</t>
  </si>
  <si>
    <t>Уровень выполнения плановых назначений бюджетных средств на обеспечение деятельности МБУ«Хохольский районный архив»,% к плану</t>
  </si>
  <si>
    <t>Объем инвестици в основной капитал (млн. руб.)</t>
  </si>
  <si>
    <t>Число созданных рабочих мест (ед)</t>
  </si>
  <si>
    <t>Доля инновационно-активных организаций в общем количестве организаций</t>
  </si>
  <si>
    <t>Объем отгруженных товаров собственного производства, выполненных работ и услуг собственными силами в промышленном производстве</t>
  </si>
  <si>
    <t>Число субъектов малого и среднего предпринимательства в расчете на 10000 человек нселения ед.</t>
  </si>
  <si>
    <t>Количество субъектов МСП, получивших финансовую поддержку,ед.</t>
  </si>
  <si>
    <t>Темп роста оборота малого и среднего предпринимательства,%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</si>
  <si>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финансовую поддержку</t>
  </si>
  <si>
    <t>Количество услуг, предоставляемых АНО"Хохольский центр поддержки  предпринимательства" кол-во</t>
  </si>
  <si>
    <t>Количество объектов муниципального имущества Хохольского муниципального района Воронежской области в Перечне имущества для предоставления субъектам МСП на конец отчетного финансового года</t>
  </si>
  <si>
    <t>Подпрограмма 3 "Развитие торговли"</t>
  </si>
  <si>
    <t>Увеличение количества консультаций по защите прав потребителей</t>
  </si>
  <si>
    <t>Увеличение доли потребительских споров, разрешаемых в досудебном порядке</t>
  </si>
  <si>
    <t>Доля сельского населения отдаленных и малонаселенных пунктов Хохольского муниципального района, обеспеченного услугами торговли в общей численности   жителей указанных населенных пунктов.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</si>
  <si>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</t>
  </si>
  <si>
    <t>Мероприятие №1 "Защита населения и территорий от чрезвычайных ситуаций"</t>
  </si>
  <si>
    <t xml:space="preserve">Отсутствие на территории района чрезвычайных ситуаций с гибелью людей    </t>
  </si>
  <si>
    <t>0 ед.</t>
  </si>
  <si>
    <t>Мероприятие №2 "Выполнение мероприятий по ГО"</t>
  </si>
  <si>
    <t>Увеличение количества профессионально подготовленных руководителей и специалистов районного звена территориальной подсистемы единой государственной системы предупреждения и ликвидации чрезвычайных ситуаций</t>
  </si>
  <si>
    <t>55 чел.</t>
  </si>
  <si>
    <t>Мероприятие №3 "Обеспечение деятельности  МКУ «Единая дежурно-диспетчерская служба Хохольского муниципального района»</t>
  </si>
  <si>
    <t>Своевременная выплата в полном объеме заработной платы работ-никам учрежде-ния</t>
  </si>
  <si>
    <t>Профилактика преступности и правонарушений среди несовершеннолетних и молодежи</t>
  </si>
  <si>
    <t>Количество детей "группы риска" привлеченных к занятиям в кружках и спортивных секциях.</t>
  </si>
  <si>
    <t>Количество проведенных мероприятий по воспитанию патриотизма, нравственности и уважения к правам и свободам человека.</t>
  </si>
  <si>
    <t>Противодействие терроризму и экстремизму</t>
  </si>
  <si>
    <t>Количество мероприятий, проведенных по профилактике экстримизма.</t>
  </si>
  <si>
    <t>Количество межнациональных конфликтов.</t>
  </si>
  <si>
    <t>Периодичность информирования населения о действиях при угрозе в случае совершения террористических действий и методах самозащиты.</t>
  </si>
  <si>
    <t>Количество систем видеонаблюдения и использования систем контентной фильтрации в образовательных учреждениях.</t>
  </si>
  <si>
    <t>Противодействие коррупции</t>
  </si>
  <si>
    <t>Количество сообщений о фактах коррупции.</t>
  </si>
  <si>
    <t>Агитационные меры по профилактике распространения и злоуптребления наркомании</t>
  </si>
  <si>
    <t>Количество щитов с наглядной агитацией за здоровый образ жизни.</t>
  </si>
  <si>
    <t>Профилактика правонарушений, связанных с незаконным оборотом наркотиков</t>
  </si>
  <si>
    <t>Количество выступлений,публикаций по противодействию пьянству и табакакурению, наркомании, в т.ч. о мерах по выявлению и уничтожению дикорастущих незаконных посевов</t>
  </si>
  <si>
    <t>Профилактика наркомании среди детей и подростков</t>
  </si>
  <si>
    <t>Количество проведенных культурно-массовых мероприятий, акций, направленных на формирование представлений о здоровом образе жизни и количество участников.</t>
  </si>
  <si>
    <t>Количество лагерей с дневным пребыванием и численность в них детей.</t>
  </si>
  <si>
    <t>Количество лекций, тренингов, проведенных в учебных учреждениях.</t>
  </si>
  <si>
    <t>Количество учащихся, протестированных с использованием тестов.</t>
  </si>
  <si>
    <t>Профилактика правонарушений на административных участках</t>
  </si>
  <si>
    <t>Количество проверок мест массового досуга молодежи</t>
  </si>
  <si>
    <t>Количество систем громкоговорящейсвязи в местах с массовым пребыванием людей.</t>
  </si>
  <si>
    <t>МП "Создание условий для развития транспортной системы и дорожного хозяйства"</t>
  </si>
  <si>
    <t>Подпрограмма 1 "Развитие транспортной системы и дорожного хозяйства Хохольского хозяйства"</t>
  </si>
  <si>
    <t>Доля автомобильных дорог общего пользования местного значения, не соответствующих нормативным требованиям к транспортно-эксплуатационным показателям, в общем количестве автомобильных дорог общего пользования  местного значения Хохольского муниципального района</t>
  </si>
  <si>
    <t>Доля населения, охваченного мероприятиями в сфере культуры от общей численности населения района</t>
  </si>
  <si>
    <t>Доля зданий учреждений культуры находящихся в удовлетворительном состоянии, в общем количестве зданий учреждений культуры</t>
  </si>
  <si>
    <t>Уровень фактической обеспеченности учреждениями культуры  от нормативной потребности</t>
  </si>
  <si>
    <t>Удельный вес сельских клубов, оснащенных современным оборудованием</t>
  </si>
  <si>
    <t>Динамика объема въездного туристского потока на территории МР к предыдущему году</t>
  </si>
  <si>
    <t>МП «Обеспечение доступным и комфортным жильем и коммунальными услугами населения Хохольского муниципального района Воронежской области»  на 2019-2024 г.г.</t>
  </si>
  <si>
    <t>МП «Развитие образования, молодежной политики и спорта  в Хохольском муниципальном районе» на 2019-2024 годы</t>
  </si>
  <si>
    <t>МП 1 «Муниципальное управление на 2019-2024гг»</t>
  </si>
  <si>
    <t>МП "Повышение энергоэффективеоти и развитие энергетикиХохольского муниципального района на 2019-2024годы"</t>
  </si>
  <si>
    <t>МП  "Управление муниципальными финансами"</t>
  </si>
  <si>
    <t>МП «Развитие сельского хозяйства, земельных отношений, муниципального имущества и экологии Хохольского муниципального района Воронежской области»  на 2019-2024 г.г.</t>
  </si>
  <si>
    <t>МП  "Экономическое развитие Хохольского  муниципального района на 2019-2024 г.г."</t>
  </si>
  <si>
    <t>МП "Защита населения и территорий от чрезвычайных ситуаций природного и техногенного характера"</t>
  </si>
  <si>
    <t>МП «Обеспечение общественного порядка и противодействия преступности в Хохольском муниципальном районе на 2019-2024 г.г</t>
  </si>
  <si>
    <t xml:space="preserve">МП
 «Развитие культуры и туризма в Хохольском муниципальном районе на 2019-2024 годы»
</t>
  </si>
  <si>
    <t>Мероприятие 2. Предоставление субсидий 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российскиими лизинговыми организациями в целях создания и (или) развития либо модернизации производства товаров (работ,услуг).</t>
  </si>
  <si>
    <t>Муниципальная программа «Противодействие терроризму в Хохольском муниципальном районе" на 2019-2024 годы"</t>
  </si>
  <si>
    <t>0</t>
  </si>
  <si>
    <t>Мероприятие №1 "Информационно-пропагандистское противодействие терроризму"</t>
  </si>
  <si>
    <t>Мероприятие №2 Организационно-технические мероприятия по повышению уровня защищенности объектов, наиболее привлекательных для совершения террористических актов</t>
  </si>
  <si>
    <t>% выполнения</t>
  </si>
  <si>
    <t>за 2021 год</t>
  </si>
  <si>
    <t>Основное мероприятие 1.1 Энергосбережение и повышение энергетической эффективности в бюджетных учреждениях и иных организаций с участием муниципального бюджета Хохольского муниципального района</t>
  </si>
  <si>
    <t>Основное мероприятие  1.2 Энергосбережение и повышение энергетической эффективности в коммунальной инфраструкткре</t>
  </si>
  <si>
    <t>Основное мероприятие  1.3 Строительство и реконструкция имеющихся сетей наружного освещения с оснащением энергосберегающими источниками света</t>
  </si>
  <si>
    <t>Основное мероприятие 1.4 Энергосбережение и повышение энергетической эффективности в жлищном фонде</t>
  </si>
  <si>
    <t xml:space="preserve"> Энергосбережение и повышение энергетической эффективности в бюджетных учреждениях и иных организаций с участием муниципального бюджета Хохольского муниципального района</t>
  </si>
  <si>
    <t>Доля объемов энергоресурсов, расчеты за которые осущесвляются по приборам учета</t>
  </si>
  <si>
    <t>Долля протяженности освещенных частей улиц, проездов, набережных к их общей протяженности на конец отчетного года</t>
  </si>
  <si>
    <t>Охват населения    %</t>
  </si>
  <si>
    <t>Основное мероприятие 1.4 Обеспечение экономической устойчивости автотранспортных предприятий</t>
  </si>
  <si>
    <t>Основное мероприятие 1.3 Содержание автомобильных дорог общего пользования местного значения</t>
  </si>
  <si>
    <t>Основное мероприятие 1.2 Ремонт автомобильных дорог общего пользования местного значения</t>
  </si>
  <si>
    <t>5р</t>
  </si>
  <si>
    <t>Подпрограмма 1 "Формирование благоприятной инвестиционной среды для повышения конкурентоспособности и предприятий и организаций"</t>
  </si>
  <si>
    <t>Основное мероприятие 1. Создание благоприятного инвестиционного климата</t>
  </si>
  <si>
    <t>Подпрограмма 2 "Развитие и поддержка малого и среднего предпринимательства"</t>
  </si>
  <si>
    <t>Мероприятие 3. Предоставление субсидий  субъектам малого и среднего предпринимательства на компенсацию части затрат по  приобретению оборудования, в том числе автотранспортных средств, в целях создания и (или) развития либо модернизации производства товаров (работ,услуг).</t>
  </si>
  <si>
    <t>Основное мероприятие 2. Консультационная и информационная  поддержка субъектов малого и среднего предпринимательства</t>
  </si>
  <si>
    <t>зерно -99,3%   масл. - 134,5%, сах.св. - 103,2%</t>
  </si>
  <si>
    <t>мясо -93,9, %  молоко -93,8%;  яйца -121,4%.</t>
  </si>
  <si>
    <t>Оснащение объектов спортивной инфраструктуры спортивно-технологическим оборудованием для создания малых спортивных площадок</t>
  </si>
  <si>
    <t>Основное мероприятие №2  Методическое обеспечение и повышение уровня устойчивого функционирования общесобразовательных учреждений, обеспечение бухгалтерского учета</t>
  </si>
  <si>
    <t>Основное мероприятие №1 Финансовое обеспечение отдела по образованию, молодежной политике, культуре и спорта администрации Хохольского муниципального района</t>
  </si>
  <si>
    <t>Подпрограмма №5 "Обеспечение условий реализации Программы"</t>
  </si>
  <si>
    <t>Основное мероприятие №2 организация летнего отдыха детей</t>
  </si>
  <si>
    <t xml:space="preserve">Основное мероприятие №1 Вовлечение молодежи в социальную практику и обеспечение поддержки творческой активности молодежи, патриотическое воспитание молодежи </t>
  </si>
  <si>
    <t>Основное мероприятие "Поддержка деятельности объединений юных инспекторов дорожного движения в муниципальных районах области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</si>
  <si>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</si>
  <si>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Основное мероприятие Развитие сети учреждений дополнительного образования МБУ ДО "Дом детского творчества"</t>
  </si>
  <si>
    <t>Основное мероприятие № 1 Создание условий для реализации обеспечение деятельности учреждения дополнительного образования</t>
  </si>
  <si>
    <t>Региональный проект «Цифровая образовательная среда"</t>
  </si>
  <si>
    <t>Региональный проект «Успех каждого ребенка"</t>
  </si>
  <si>
    <t>Региональный проект «Современная школа"</t>
  </si>
  <si>
    <t>Материально-техническое оснащение общеобразовательных организаций МБОУ "Гремяченская СОШ"</t>
  </si>
  <si>
    <t>Основное мероприятие "Развитие сети общеобразовательных учреждений"</t>
  </si>
  <si>
    <t>Мероприятия по развитию сети общеобразовательных организаций в рамках ГП ВО "Развитие образования" 50/50</t>
  </si>
  <si>
    <t>Организация бесплатного горячего питания обучающихся</t>
  </si>
  <si>
    <t>Ежемесячное денежное вознаграждение за классное руководство</t>
  </si>
  <si>
    <t>Финансировое обеспечение мз областного бюджета</t>
  </si>
  <si>
    <t>Компенсация части родительской платы за содержание ребенка в муниципальных образовательных учреждений, реализующих основную программу дошкольного образования</t>
  </si>
  <si>
    <t>Создание условий для реализации государственного стандарта общего образования в общеобразовательных учреждениях (СУБВЕНЦИЯ)</t>
  </si>
  <si>
    <t>Совершенствование материально-технического обеспечения муниципальных казенных и БУ общеобразовательных учреждений (ОСТАТОК СУБВЕНЦИИ)</t>
  </si>
  <si>
    <t>Безвозмездная помощь</t>
  </si>
  <si>
    <t>Создание условий для обеспечения качественным питанием обущающихся муниципальных казенных БУ общеобразовательных учреждений</t>
  </si>
  <si>
    <t>Доля обучающихся,обеспеченных подвозом к общеобразовательным организациям школьными автобусами</t>
  </si>
  <si>
    <t>Создание условий для обеспечения содержания знания казенных общеобразовательных учреждений (КОММУНАЛЬНЫЕ)</t>
  </si>
  <si>
    <t>Основное мероприятие № 2 "Развитие общего образования"</t>
  </si>
  <si>
    <t>Основное мероприятие Строительсво и реконструкция объектов учреждений общего образования (капитальный ремонт общеобразовательных организаций (ОАИП)</t>
  </si>
  <si>
    <t>Капитальный ремонт МБДОУ детский сад № 1</t>
  </si>
  <si>
    <t>Средства для дополнительных расходов из областного бюджета</t>
  </si>
  <si>
    <t>Субвенция госстандарт на дошкольное образование РАСХОДЫ</t>
  </si>
  <si>
    <t>Создание условий для реализации государственного общеобразовательного стандартадошкольного образования в дошкольных бюджетных образовательных учреждениях (СУБВЕНЦИЯ)</t>
  </si>
  <si>
    <t>Отношение среднемесячной заработной платы педагогических работников муниципальных дошкольных учреждений к средней заработной плате в общем образовании</t>
  </si>
  <si>
    <t>Плата, взимаемая с родителей за присмотр и уход за детьми в дошкольных учреждений</t>
  </si>
  <si>
    <t>Обеспечение дошкольных бюджетных и казенных образовательных учреждений</t>
  </si>
  <si>
    <t>Создание условий для реализации государственного общеобразовательного стандарта дошкольного образования в дошкольных казенных образовательных учреждениях (муниципальный бюджет)</t>
  </si>
  <si>
    <t>Основное мероприятие № 1 "Развитие дошкольного образования"</t>
  </si>
  <si>
    <t>Уровень обеспеченности дошкольными образовательными учреждениями в расчете на 100 детей дошкольного возраста</t>
  </si>
  <si>
    <t>Подпрограмма № 2 "Развитие дошкольного и общего образования"</t>
  </si>
  <si>
    <t>Субвенция на обеспечение выплат приемной семье на содержание подопечных детей</t>
  </si>
  <si>
    <t>Подпрограмма № 1 "Социализация детей-сирот, нуждающихся в особой защите органов местного самоуправления</t>
  </si>
  <si>
    <r>
      <t>Количество справочно-информационных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  </r>
    <r>
      <rPr>
        <sz val="9"/>
        <color indexed="63"/>
        <rFont val="Times New Roman"/>
        <family val="1"/>
        <charset val="204"/>
      </rPr>
      <t xml:space="preserve"> </t>
    </r>
  </si>
  <si>
    <t>Отношение среднемесячной заработной платы педагогических работников учреждений дополнительного образования детей к средней заработной плате педагогических работников общеобразовательных учреждений</t>
  </si>
  <si>
    <t>Своевременное внесение изменений в решение Совета народных депутатов  о бюджетном процессе в Хохольском муниципальном районе в соответствии с требованиями действующего федерального и областного бюджетного законодательства.</t>
  </si>
  <si>
    <t>Составление и утверждение сводной бюджетной росписи районного бюджета в сроки, установленные бюджетным законодательством.</t>
  </si>
  <si>
    <t>Соотношение фактического размера перечисленных поселениям дотации на выравнивание бюджетной обеспеченности поселений к запланированному объему.</t>
  </si>
  <si>
    <t>Соотношение фактического размера перечисленных иных межбюджетных трансферотов  к  запланированному объему</t>
  </si>
  <si>
    <t>Количество проведённых экологических мероприятий на территории Хохольского муниципального района, ед.</t>
  </si>
  <si>
    <t>Мероприятие 1 Содействие сохранению и развитию культурно-досуговых учреждений, организация досуга и культурно- массовых мероприятий</t>
  </si>
  <si>
    <t>Мероприятие 2 Повышение доступности и качества библиотечных услуг</t>
  </si>
  <si>
    <t>Мероприятие 3 Развитие туризма и туристической инфраструктуры</t>
  </si>
  <si>
    <t>Мероприятие 4 Финансовое обеспечение для реализации программы</t>
  </si>
  <si>
    <t>Основное мероприятие 1.1. Повышение квалификации и профессиональная переподготовка муниципальных служащих</t>
  </si>
  <si>
    <t>Основное мероприятие  1.2. Организационно-правовое обеспечение деятельности администрации района</t>
  </si>
  <si>
    <t>Основное мероприятие 2.1.Обеспечение исполнения переданных государственных полномочий  и полномочий от городского и сельских поселений</t>
  </si>
  <si>
    <t>Мероприятие 2.2.Обеспечение сохранности и ремонт военно- мемориальных объектов муниципальных образований</t>
  </si>
  <si>
    <t>Основное мероприятие  2.3.Проведение мониторинга и оценки эффективности развития муниципальных образований</t>
  </si>
  <si>
    <t>Основное мероприятие  3.1.Обеспечение финансовой деятельности администрации Хохольского муниципального района Воронежской области</t>
  </si>
  <si>
    <t>Основное мероприятие  3.2.Обеспечение финансовой деятельности Совета народных депутатов Хохольского муниципального района Воронежской области"</t>
  </si>
  <si>
    <t xml:space="preserve">Основное мероприятие  3.3.Иные расходные обязательства в обеспечении финансовой деятельности подведомственных учреждений. </t>
  </si>
  <si>
    <t>Основное мероприятие 3.4. Поддержка некоммерческих общественных организаций и ТОСов</t>
  </si>
  <si>
    <t>Основное мероприятие 3.5. Подготовка и проведение выборов Совета народных депутатов Хохольского муниципального района Воронежской области.</t>
  </si>
  <si>
    <t>Основное мероприятие  3.6. Формирование общего и запасного списка кандидатов в присяжные заседатели Хохольского районного суда на период с 01.06.2018г по 01.06.2022г.</t>
  </si>
  <si>
    <t>Основное мероприятие  3.7. Празднование памятных дат муниципальных образований</t>
  </si>
  <si>
    <t>Основное мероприятие  4.1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</t>
  </si>
  <si>
    <t>Основное мероприятие  4.2. Имущественная поддержка социально ориентированных некоммерческих организаций, ТОСов</t>
  </si>
  <si>
    <t>Основное мероприятие  4.3. Информационная поддержка социально ориентированных некоммерческих организаций, ТОСов, в том числе содействие формированию информационного пространства, способствующего развитию</t>
  </si>
  <si>
    <t>Основное мероприятие  4.4. Консультационная поддержка</t>
  </si>
  <si>
    <t>Основное мероприятие 2. Повышение конрурентноспособности предприятий и организаций различных отраслей</t>
  </si>
  <si>
    <t>Основное мероприятие 1.Расширение доступа малого и среднего предпринимательства  к финансовым ресурсам"</t>
  </si>
  <si>
    <t>Основное мероприятие 3. Развитие инфраструктуры   поддержки малого и среднего предпринимательства</t>
  </si>
  <si>
    <t>Основное мероприятие 4. Имущественная поддержка субъектов малого и среднего предпринимательства</t>
  </si>
  <si>
    <t>Основное мероприятие 2.Улучшение торгового обслуживания сельского населения Хохольского  муниципального района.</t>
  </si>
  <si>
    <r>
      <rPr>
        <sz val="9"/>
        <color indexed="8"/>
        <rFont val="Times New Roman"/>
        <family val="1"/>
        <charset val="204"/>
      </rPr>
      <t xml:space="preserve">Основное мероприятие 1.  «Защита прав потребителей» </t>
    </r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</si>
</sst>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0.00;[Red]0.00"/>
    <numFmt numFmtId="167" formatCode="0.0%"/>
    <numFmt numFmtId="168" formatCode="0.0;[Red]0.0"/>
    <numFmt numFmtId="169" formatCode="0;[Red]0"/>
  </numFmts>
  <fonts count="33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b/>
      <sz val="11"/>
      <color rgb="FF26282F"/>
      <name val="Courier New"/>
      <family val="3"/>
      <charset val="204"/>
    </font>
    <font>
      <sz val="8.5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rgb="FF1E1E1E"/>
      <name val="Times New Roman"/>
      <family val="1"/>
      <charset val="204"/>
    </font>
    <font>
      <sz val="9"/>
      <color indexed="6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top" wrapText="1"/>
    </xf>
    <xf numFmtId="0" fontId="19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top" wrapText="1"/>
    </xf>
    <xf numFmtId="0" fontId="19" fillId="6" borderId="1" xfId="0" applyFont="1" applyFill="1" applyBorder="1" applyAlignment="1">
      <alignment vertical="top" wrapText="1"/>
    </xf>
    <xf numFmtId="0" fontId="22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2" fontId="17" fillId="0" borderId="1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top" wrapText="1"/>
    </xf>
    <xf numFmtId="0" fontId="11" fillId="5" borderId="1" xfId="0" applyFont="1" applyFill="1" applyBorder="1" applyAlignment="1">
      <alignment vertical="top" wrapText="1"/>
    </xf>
    <xf numFmtId="0" fontId="12" fillId="5" borderId="1" xfId="0" applyFont="1" applyFill="1" applyBorder="1"/>
    <xf numFmtId="2" fontId="0" fillId="0" borderId="0" xfId="0" applyNumberFormat="1"/>
    <xf numFmtId="0" fontId="17" fillId="0" borderId="1" xfId="0" applyFont="1" applyFill="1" applyBorder="1" applyAlignment="1">
      <alignment vertical="top" wrapText="1"/>
    </xf>
    <xf numFmtId="2" fontId="17" fillId="0" borderId="1" xfId="0" applyNumberFormat="1" applyFont="1" applyFill="1" applyBorder="1" applyAlignment="1">
      <alignment vertical="top" wrapText="1"/>
    </xf>
    <xf numFmtId="165" fontId="25" fillId="2" borderId="1" xfId="0" applyNumberFormat="1" applyFont="1" applyFill="1" applyBorder="1" applyAlignment="1">
      <alignment horizontal="left" vertical="top" wrapText="1"/>
    </xf>
    <xf numFmtId="165" fontId="25" fillId="2" borderId="1" xfId="0" applyNumberFormat="1" applyFont="1" applyFill="1" applyBorder="1" applyAlignment="1">
      <alignment horizontal="left" vertical="top"/>
    </xf>
    <xf numFmtId="165" fontId="13" fillId="0" borderId="1" xfId="0" applyNumberFormat="1" applyFont="1" applyFill="1" applyBorder="1" applyAlignment="1">
      <alignment horizontal="left" vertical="top" wrapText="1"/>
    </xf>
    <xf numFmtId="165" fontId="13" fillId="0" borderId="1" xfId="0" applyNumberFormat="1" applyFont="1" applyFill="1" applyBorder="1" applyAlignment="1">
      <alignment horizontal="left" vertical="top"/>
    </xf>
    <xf numFmtId="164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/>
    </xf>
    <xf numFmtId="0" fontId="17" fillId="4" borderId="1" xfId="0" applyFont="1" applyFill="1" applyBorder="1" applyAlignment="1">
      <alignment horizontal="justify" vertical="top" wrapText="1"/>
    </xf>
    <xf numFmtId="165" fontId="19" fillId="0" borderId="1" xfId="0" applyNumberFormat="1" applyFont="1" applyFill="1" applyBorder="1" applyAlignment="1">
      <alignment vertical="top" wrapText="1"/>
    </xf>
    <xf numFmtId="165" fontId="14" fillId="0" borderId="1" xfId="0" applyNumberFormat="1" applyFont="1" applyFill="1" applyBorder="1" applyAlignment="1">
      <alignment vertical="top" wrapText="1"/>
    </xf>
    <xf numFmtId="2" fontId="25" fillId="2" borderId="1" xfId="0" applyNumberFormat="1" applyFont="1" applyFill="1" applyBorder="1" applyAlignment="1">
      <alignment horizontal="left" vertical="top" wrapText="1"/>
    </xf>
    <xf numFmtId="164" fontId="25" fillId="2" borderId="1" xfId="0" applyNumberFormat="1" applyFont="1" applyFill="1" applyBorder="1" applyAlignment="1">
      <alignment horizontal="left" vertical="top"/>
    </xf>
    <xf numFmtId="2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vertical="top"/>
    </xf>
    <xf numFmtId="0" fontId="22" fillId="2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vertical="top" wrapText="1"/>
    </xf>
    <xf numFmtId="1" fontId="18" fillId="0" borderId="1" xfId="0" applyNumberFormat="1" applyFont="1" applyFill="1" applyBorder="1" applyAlignment="1">
      <alignment vertical="top" wrapText="1"/>
    </xf>
    <xf numFmtId="1" fontId="18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top"/>
    </xf>
    <xf numFmtId="0" fontId="17" fillId="0" borderId="1" xfId="0" applyFont="1" applyBorder="1"/>
    <xf numFmtId="0" fontId="10" fillId="0" borderId="1" xfId="0" applyFont="1" applyBorder="1"/>
    <xf numFmtId="0" fontId="14" fillId="0" borderId="1" xfId="0" applyFont="1" applyFill="1" applyBorder="1" applyAlignment="1">
      <alignment horizontal="left" vertical="top" wrapText="1"/>
    </xf>
    <xf numFmtId="2" fontId="17" fillId="4" borderId="1" xfId="0" applyNumberFormat="1" applyFont="1" applyFill="1" applyBorder="1" applyAlignment="1">
      <alignment horizontal="right" vertical="top" wrapText="1"/>
    </xf>
    <xf numFmtId="0" fontId="17" fillId="4" borderId="1" xfId="0" applyFont="1" applyFill="1" applyBorder="1" applyAlignment="1">
      <alignment horizontal="right" vertical="top" wrapText="1"/>
    </xf>
    <xf numFmtId="164" fontId="17" fillId="4" borderId="1" xfId="0" applyNumberFormat="1" applyFont="1" applyFill="1" applyBorder="1" applyAlignment="1">
      <alignment horizontal="righ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0" fillId="0" borderId="0" xfId="0" applyFont="1"/>
    <xf numFmtId="0" fontId="29" fillId="0" borderId="0" xfId="0" applyFont="1" applyAlignment="1">
      <alignment horizontal="justify"/>
    </xf>
    <xf numFmtId="0" fontId="23" fillId="0" borderId="1" xfId="0" applyFont="1" applyBorder="1"/>
    <xf numFmtId="0" fontId="30" fillId="0" borderId="1" xfId="0" applyFont="1" applyFill="1" applyBorder="1" applyAlignment="1">
      <alignment horizontal="left" vertical="top"/>
    </xf>
    <xf numFmtId="0" fontId="10" fillId="0" borderId="1" xfId="0" applyFont="1" applyBorder="1" applyAlignment="1">
      <alignment horizontal="center" vertical="center"/>
    </xf>
    <xf numFmtId="0" fontId="12" fillId="2" borderId="1" xfId="0" applyFont="1" applyFill="1" applyBorder="1"/>
    <xf numFmtId="0" fontId="27" fillId="4" borderId="1" xfId="0" applyFont="1" applyFill="1" applyBorder="1" applyAlignment="1">
      <alignment horizontal="justify" vertical="top" wrapText="1"/>
    </xf>
    <xf numFmtId="0" fontId="10" fillId="4" borderId="1" xfId="0" applyFont="1" applyFill="1" applyBorder="1"/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/>
    <xf numFmtId="0" fontId="19" fillId="0" borderId="1" xfId="0" applyFont="1" applyFill="1" applyBorder="1" applyAlignment="1">
      <alignment wrapText="1"/>
    </xf>
    <xf numFmtId="2" fontId="13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wrapText="1"/>
    </xf>
    <xf numFmtId="0" fontId="25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justify"/>
    </xf>
    <xf numFmtId="0" fontId="17" fillId="0" borderId="1" xfId="0" applyFont="1" applyBorder="1" applyAlignment="1">
      <alignment horizontal="left" vertical="top" wrapText="1"/>
    </xf>
    <xf numFmtId="2" fontId="17" fillId="4" borderId="1" xfId="0" applyNumberFormat="1" applyFont="1" applyFill="1" applyBorder="1"/>
    <xf numFmtId="2" fontId="17" fillId="2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vertical="top" wrapText="1"/>
    </xf>
    <xf numFmtId="0" fontId="25" fillId="2" borderId="1" xfId="0" applyFont="1" applyFill="1" applyBorder="1" applyAlignment="1">
      <alignment horizontal="left" vertical="top"/>
    </xf>
    <xf numFmtId="1" fontId="25" fillId="2" borderId="1" xfId="0" applyNumberFormat="1" applyFont="1" applyFill="1" applyBorder="1" applyAlignment="1">
      <alignment horizontal="left" vertical="top"/>
    </xf>
    <xf numFmtId="1" fontId="13" fillId="0" borderId="1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horizontal="left" wrapText="1"/>
    </xf>
    <xf numFmtId="0" fontId="17" fillId="0" borderId="1" xfId="0" applyFont="1" applyBorder="1" applyAlignment="1">
      <alignment wrapText="1"/>
    </xf>
    <xf numFmtId="1" fontId="17" fillId="0" borderId="1" xfId="0" applyNumberFormat="1" applyFont="1" applyBorder="1" applyAlignment="1">
      <alignment vertical="top"/>
    </xf>
    <xf numFmtId="0" fontId="17" fillId="4" borderId="1" xfId="0" applyFont="1" applyFill="1" applyBorder="1" applyAlignment="1">
      <alignment vertical="top"/>
    </xf>
    <xf numFmtId="0" fontId="20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horizontal="center" wrapText="1"/>
    </xf>
    <xf numFmtId="164" fontId="14" fillId="0" borderId="1" xfId="0" applyNumberFormat="1" applyFont="1" applyFill="1" applyBorder="1" applyAlignment="1">
      <alignment horizontal="left" vertical="top" wrapText="1"/>
    </xf>
    <xf numFmtId="1" fontId="13" fillId="0" borderId="1" xfId="0" applyNumberFormat="1" applyFont="1" applyFill="1" applyBorder="1" applyAlignment="1">
      <alignment horizontal="left" vertical="top" wrapText="1"/>
    </xf>
    <xf numFmtId="0" fontId="25" fillId="2" borderId="1" xfId="0" applyNumberFormat="1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top"/>
    </xf>
    <xf numFmtId="165" fontId="22" fillId="2" borderId="1" xfId="0" applyNumberFormat="1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>
      <alignment horizontal="left" vertical="top" wrapText="1"/>
    </xf>
    <xf numFmtId="0" fontId="11" fillId="2" borderId="1" xfId="0" applyNumberFormat="1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/>
    </xf>
    <xf numFmtId="0" fontId="17" fillId="0" borderId="1" xfId="0" applyNumberFormat="1" applyFont="1" applyBorder="1" applyAlignment="1">
      <alignment horizontal="left" vertical="top"/>
    </xf>
    <xf numFmtId="164" fontId="17" fillId="0" borderId="1" xfId="0" applyNumberFormat="1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top" wrapText="1"/>
    </xf>
    <xf numFmtId="2" fontId="22" fillId="2" borderId="1" xfId="0" applyNumberFormat="1" applyFont="1" applyFill="1" applyBorder="1" applyAlignment="1">
      <alignment horizontal="right" vertical="top" wrapText="1"/>
    </xf>
    <xf numFmtId="1" fontId="22" fillId="2" borderId="1" xfId="0" applyNumberFormat="1" applyFont="1" applyFill="1" applyBorder="1" applyAlignment="1">
      <alignment horizontal="right" vertical="top" wrapText="1"/>
    </xf>
    <xf numFmtId="2" fontId="17" fillId="0" borderId="1" xfId="0" applyNumberFormat="1" applyFont="1" applyBorder="1" applyAlignment="1">
      <alignment horizontal="right" vertical="top" wrapText="1"/>
    </xf>
    <xf numFmtId="2" fontId="17" fillId="0" borderId="1" xfId="0" applyNumberFormat="1" applyFont="1" applyFill="1" applyBorder="1" applyAlignment="1">
      <alignment horizontal="right" vertical="top" wrapText="1"/>
    </xf>
    <xf numFmtId="1" fontId="17" fillId="0" borderId="1" xfId="0" applyNumberFormat="1" applyFont="1" applyFill="1" applyBorder="1" applyAlignment="1">
      <alignment horizontal="right" vertical="top" wrapText="1"/>
    </xf>
    <xf numFmtId="1" fontId="17" fillId="0" borderId="1" xfId="0" applyNumberFormat="1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2" fontId="22" fillId="0" borderId="1" xfId="0" applyNumberFormat="1" applyFont="1" applyFill="1" applyBorder="1" applyAlignment="1">
      <alignment vertical="top" wrapText="1"/>
    </xf>
    <xf numFmtId="1" fontId="17" fillId="0" borderId="1" xfId="0" applyNumberFormat="1" applyFont="1" applyFill="1" applyBorder="1" applyAlignment="1">
      <alignment vertical="top" wrapText="1"/>
    </xf>
    <xf numFmtId="1" fontId="12" fillId="0" borderId="1" xfId="0" applyNumberFormat="1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vertical="top" wrapText="1"/>
    </xf>
    <xf numFmtId="164" fontId="12" fillId="4" borderId="1" xfId="0" applyNumberFormat="1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7" fillId="5" borderId="1" xfId="0" applyFont="1" applyFill="1" applyBorder="1" applyAlignment="1">
      <alignment horizontal="justify" vertical="top" wrapText="1"/>
    </xf>
    <xf numFmtId="2" fontId="22" fillId="5" borderId="1" xfId="0" applyNumberFormat="1" applyFont="1" applyFill="1" applyBorder="1" applyAlignment="1">
      <alignment horizontal="justify" vertical="top" wrapText="1"/>
    </xf>
    <xf numFmtId="0" fontId="22" fillId="5" borderId="1" xfId="0" applyFont="1" applyFill="1" applyBorder="1" applyAlignment="1">
      <alignment horizontal="justify" vertical="top" wrapText="1"/>
    </xf>
    <xf numFmtId="2" fontId="12" fillId="5" borderId="1" xfId="0" applyNumberFormat="1" applyFont="1" applyFill="1" applyBorder="1"/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25" fillId="2" borderId="1" xfId="0" applyFont="1" applyFill="1" applyBorder="1" applyAlignment="1">
      <alignment horizontal="justify" vertical="top" wrapText="1"/>
    </xf>
    <xf numFmtId="2" fontId="25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justify" vertical="top" wrapText="1"/>
    </xf>
    <xf numFmtId="0" fontId="25" fillId="0" borderId="1" xfId="0" applyFont="1" applyBorder="1" applyAlignment="1">
      <alignment horizontal="center" vertical="top" wrapText="1"/>
    </xf>
    <xf numFmtId="2" fontId="25" fillId="0" borderId="1" xfId="0" applyNumberFormat="1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2" fontId="22" fillId="2" borderId="1" xfId="0" applyNumberFormat="1" applyFont="1" applyFill="1" applyBorder="1" applyAlignment="1">
      <alignment vertical="top" wrapText="1"/>
    </xf>
    <xf numFmtId="164" fontId="22" fillId="2" borderId="1" xfId="0" applyNumberFormat="1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justify" vertical="top" wrapText="1"/>
    </xf>
    <xf numFmtId="2" fontId="22" fillId="2" borderId="1" xfId="0" applyNumberFormat="1" applyFont="1" applyFill="1" applyBorder="1" applyAlignment="1">
      <alignment horizontal="justify" vertical="top" wrapText="1"/>
    </xf>
    <xf numFmtId="0" fontId="22" fillId="2" borderId="1" xfId="0" applyFont="1" applyFill="1" applyBorder="1" applyAlignment="1">
      <alignment horizontal="justify" vertical="top" wrapText="1"/>
    </xf>
    <xf numFmtId="2" fontId="17" fillId="2" borderId="1" xfId="0" applyNumberFormat="1" applyFont="1" applyFill="1" applyBorder="1"/>
    <xf numFmtId="1" fontId="12" fillId="2" borderId="1" xfId="0" applyNumberFormat="1" applyFont="1" applyFill="1" applyBorder="1"/>
    <xf numFmtId="49" fontId="24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26" fillId="2" borderId="1" xfId="0" applyFont="1" applyFill="1" applyBorder="1" applyAlignment="1">
      <alignment vertical="top" wrapText="1"/>
    </xf>
    <xf numFmtId="165" fontId="26" fillId="2" borderId="1" xfId="0" applyNumberFormat="1" applyFont="1" applyFill="1" applyBorder="1" applyAlignment="1">
      <alignment vertical="top" wrapText="1"/>
    </xf>
    <xf numFmtId="164" fontId="26" fillId="2" borderId="1" xfId="0" applyNumberFormat="1" applyFont="1" applyFill="1" applyBorder="1" applyAlignment="1">
      <alignment vertical="top" wrapText="1"/>
    </xf>
    <xf numFmtId="0" fontId="24" fillId="2" borderId="1" xfId="0" applyFont="1" applyFill="1" applyBorder="1" applyAlignment="1">
      <alignment vertical="top" wrapText="1"/>
    </xf>
    <xf numFmtId="1" fontId="24" fillId="2" borderId="1" xfId="0" applyNumberFormat="1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center"/>
    </xf>
    <xf numFmtId="164" fontId="15" fillId="2" borderId="1" xfId="0" applyNumberFormat="1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vertical="top"/>
    </xf>
    <xf numFmtId="164" fontId="22" fillId="2" borderId="1" xfId="0" applyNumberFormat="1" applyFont="1" applyFill="1" applyBorder="1" applyAlignment="1">
      <alignment vertical="top"/>
    </xf>
    <xf numFmtId="0" fontId="12" fillId="4" borderId="1" xfId="0" applyFont="1" applyFill="1" applyBorder="1"/>
    <xf numFmtId="0" fontId="12" fillId="4" borderId="1" xfId="0" applyFont="1" applyFill="1" applyBorder="1" applyAlignment="1">
      <alignment horizontal="left"/>
    </xf>
    <xf numFmtId="2" fontId="14" fillId="4" borderId="1" xfId="0" applyNumberFormat="1" applyFont="1" applyFill="1" applyBorder="1" applyAlignment="1">
      <alignment horizontal="left" vertical="top" wrapText="1"/>
    </xf>
    <xf numFmtId="2" fontId="17" fillId="4" borderId="1" xfId="0" applyNumberFormat="1" applyFont="1" applyFill="1" applyBorder="1" applyAlignment="1">
      <alignment horizontal="left"/>
    </xf>
    <xf numFmtId="2" fontId="17" fillId="4" borderId="1" xfId="0" applyNumberFormat="1" applyFont="1" applyFill="1" applyBorder="1" applyAlignment="1">
      <alignment horizontal="left" vertical="top"/>
    </xf>
    <xf numFmtId="164" fontId="17" fillId="4" borderId="1" xfId="0" applyNumberFormat="1" applyFont="1" applyFill="1" applyBorder="1" applyAlignment="1">
      <alignment horizontal="left" vertical="top"/>
    </xf>
    <xf numFmtId="0" fontId="17" fillId="4" borderId="1" xfId="0" applyFont="1" applyFill="1" applyBorder="1" applyAlignment="1">
      <alignment horizontal="center" vertical="top" wrapText="1"/>
    </xf>
    <xf numFmtId="0" fontId="12" fillId="0" borderId="1" xfId="0" applyFont="1" applyBorder="1"/>
    <xf numFmtId="0" fontId="12" fillId="0" borderId="1" xfId="0" applyFont="1" applyBorder="1" applyAlignment="1">
      <alignment horizontal="left"/>
    </xf>
    <xf numFmtId="2" fontId="14" fillId="0" borderId="1" xfId="0" applyNumberFormat="1" applyFont="1" applyFill="1" applyBorder="1" applyAlignment="1">
      <alignment horizontal="left" vertical="top" wrapText="1"/>
    </xf>
    <xf numFmtId="2" fontId="17" fillId="0" borderId="1" xfId="0" applyNumberFormat="1" applyFont="1" applyBorder="1" applyAlignment="1">
      <alignment horizontal="left"/>
    </xf>
    <xf numFmtId="2" fontId="17" fillId="0" borderId="1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2" fontId="17" fillId="4" borderId="1" xfId="0" applyNumberFormat="1" applyFont="1" applyFill="1" applyBorder="1" applyAlignment="1">
      <alignment vertical="top"/>
    </xf>
    <xf numFmtId="1" fontId="17" fillId="4" borderId="1" xfId="0" applyNumberFormat="1" applyFont="1" applyFill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17" fillId="4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/>
    </xf>
    <xf numFmtId="0" fontId="11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164" fontId="22" fillId="2" borderId="1" xfId="0" applyNumberFormat="1" applyFont="1" applyFill="1" applyBorder="1" applyAlignment="1">
      <alignment horizontal="left" vertical="top" wrapText="1"/>
    </xf>
    <xf numFmtId="168" fontId="22" fillId="2" borderId="1" xfId="0" applyNumberFormat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left" vertical="top" wrapText="1"/>
    </xf>
    <xf numFmtId="168" fontId="17" fillId="0" borderId="1" xfId="0" applyNumberFormat="1" applyFont="1" applyFill="1" applyBorder="1" applyAlignment="1">
      <alignment horizontal="left" vertical="top" wrapText="1"/>
    </xf>
    <xf numFmtId="166" fontId="17" fillId="0" borderId="1" xfId="0" applyNumberFormat="1" applyFont="1" applyBorder="1" applyAlignment="1">
      <alignment horizontal="left" vertical="top" wrapText="1"/>
    </xf>
    <xf numFmtId="168" fontId="17" fillId="0" borderId="1" xfId="0" applyNumberFormat="1" applyFont="1" applyBorder="1" applyAlignment="1">
      <alignment horizontal="left" vertical="top" wrapText="1"/>
    </xf>
    <xf numFmtId="166" fontId="12" fillId="0" borderId="1" xfId="0" applyNumberFormat="1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7" fillId="0" borderId="1" xfId="0" applyNumberFormat="1" applyFont="1" applyBorder="1" applyAlignment="1">
      <alignment horizontal="left" vertical="top" wrapText="1"/>
    </xf>
    <xf numFmtId="169" fontId="17" fillId="0" borderId="1" xfId="0" applyNumberFormat="1" applyFont="1" applyBorder="1" applyAlignment="1">
      <alignment horizontal="left" vertical="top" wrapText="1"/>
    </xf>
    <xf numFmtId="0" fontId="22" fillId="2" borderId="1" xfId="0" applyFont="1" applyFill="1" applyBorder="1" applyAlignment="1">
      <alignment horizontal="right" vertical="top" wrapText="1"/>
    </xf>
    <xf numFmtId="164" fontId="22" fillId="2" borderId="1" xfId="0" applyNumberFormat="1" applyFont="1" applyFill="1" applyBorder="1" applyAlignment="1">
      <alignment horizontal="right" vertical="top" wrapText="1"/>
    </xf>
    <xf numFmtId="0" fontId="17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right" vertical="top"/>
    </xf>
    <xf numFmtId="167" fontId="17" fillId="0" borderId="1" xfId="0" applyNumberFormat="1" applyFont="1" applyBorder="1" applyAlignment="1">
      <alignment horizontal="center" vertical="top"/>
    </xf>
    <xf numFmtId="9" fontId="17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164" fontId="17" fillId="0" borderId="1" xfId="0" applyNumberFormat="1" applyFont="1" applyBorder="1" applyAlignment="1">
      <alignment horizontal="right" vertical="top"/>
    </xf>
    <xf numFmtId="0" fontId="17" fillId="6" borderId="1" xfId="0" applyFont="1" applyFill="1" applyBorder="1" applyAlignment="1">
      <alignment vertical="top" wrapText="1"/>
    </xf>
    <xf numFmtId="1" fontId="17" fillId="0" borderId="1" xfId="0" applyNumberFormat="1" applyFont="1" applyFill="1" applyBorder="1" applyAlignment="1">
      <alignment horizontal="left" vertical="top"/>
    </xf>
    <xf numFmtId="2" fontId="17" fillId="0" borderId="1" xfId="0" applyNumberFormat="1" applyFont="1" applyFill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1" fontId="22" fillId="2" borderId="1" xfId="0" applyNumberFormat="1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1" fontId="17" fillId="0" borderId="1" xfId="0" applyNumberFormat="1" applyFont="1" applyFill="1" applyBorder="1" applyAlignment="1">
      <alignment horizontal="left" vertical="top" wrapText="1"/>
    </xf>
    <xf numFmtId="1" fontId="17" fillId="0" borderId="1" xfId="0" applyNumberFormat="1" applyFont="1" applyBorder="1" applyAlignment="1">
      <alignment vertical="top" wrapText="1"/>
    </xf>
    <xf numFmtId="1" fontId="17" fillId="0" borderId="1" xfId="0" applyNumberFormat="1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164" fontId="22" fillId="5" borderId="1" xfId="0" applyNumberFormat="1" applyFont="1" applyFill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1" fontId="17" fillId="0" borderId="1" xfId="0" applyNumberFormat="1" applyFont="1" applyFill="1" applyBorder="1" applyAlignment="1">
      <alignment horizontal="right" vertical="top" wrapText="1"/>
    </xf>
    <xf numFmtId="2" fontId="17" fillId="0" borderId="1" xfId="0" applyNumberFormat="1" applyFont="1" applyFill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22" fillId="6" borderId="1" xfId="0" applyFont="1" applyFill="1" applyBorder="1" applyAlignment="1">
      <alignment horizontal="center" vertical="top" wrapText="1"/>
    </xf>
    <xf numFmtId="0" fontId="17" fillId="6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34</xdr:row>
      <xdr:rowOff>0</xdr:rowOff>
    </xdr:from>
    <xdr:ext cx="97227" cy="235804"/>
    <xdr:sp macro="" textlink="">
      <xdr:nvSpPr>
        <xdr:cNvPr id="2" name="TextBox 1"/>
        <xdr:cNvSpPr txBox="1"/>
      </xdr:nvSpPr>
      <xdr:spPr>
        <a:xfrm>
          <a:off x="2362200" y="17154525"/>
          <a:ext cx="97227" cy="235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34</xdr:row>
      <xdr:rowOff>0</xdr:rowOff>
    </xdr:from>
    <xdr:ext cx="97227" cy="236214"/>
    <xdr:sp macro="" textlink="">
      <xdr:nvSpPr>
        <xdr:cNvPr id="3" name="TextBox 2"/>
        <xdr:cNvSpPr txBox="1"/>
      </xdr:nvSpPr>
      <xdr:spPr>
        <a:xfrm>
          <a:off x="2362200" y="32451675"/>
          <a:ext cx="97227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159</xdr:row>
      <xdr:rowOff>0</xdr:rowOff>
    </xdr:from>
    <xdr:ext cx="77782" cy="226372"/>
    <xdr:sp macro="" textlink="">
      <xdr:nvSpPr>
        <xdr:cNvPr id="4" name="TextBox 3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159</xdr:row>
      <xdr:rowOff>0</xdr:rowOff>
    </xdr:from>
    <xdr:ext cx="77782" cy="226765"/>
    <xdr:sp macro="" textlink="">
      <xdr:nvSpPr>
        <xdr:cNvPr id="5" name="TextBox 4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77782" cy="226372"/>
    <xdr:sp macro="" textlink="">
      <xdr:nvSpPr>
        <xdr:cNvPr id="6" name="TextBox 5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191</xdr:row>
      <xdr:rowOff>0</xdr:rowOff>
    </xdr:from>
    <xdr:ext cx="77782" cy="226765"/>
    <xdr:sp macro="" textlink="">
      <xdr:nvSpPr>
        <xdr:cNvPr id="7" name="TextBox 6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94"/>
  <sheetViews>
    <sheetView tabSelected="1" topLeftCell="A159" zoomScale="75" zoomScaleNormal="75" workbookViewId="0">
      <selection activeCell="B159" sqref="B159"/>
    </sheetView>
  </sheetViews>
  <sheetFormatPr defaultRowHeight="14.4"/>
  <cols>
    <col min="1" max="1" width="2.88671875" customWidth="1"/>
    <col min="2" max="2" width="9.88671875" customWidth="1"/>
    <col min="3" max="3" width="3.33203125" customWidth="1"/>
    <col min="4" max="4" width="9" customWidth="1"/>
    <col min="5" max="5" width="9.5546875" customWidth="1"/>
    <col min="6" max="6" width="8.44140625" customWidth="1"/>
    <col min="7" max="7" width="9.109375" customWidth="1"/>
    <col min="8" max="8" width="9.5546875" customWidth="1"/>
    <col min="9" max="9" width="9.77734375" customWidth="1"/>
    <col min="10" max="10" width="9" customWidth="1"/>
    <col min="11" max="11" width="8.5546875" customWidth="1"/>
    <col min="12" max="12" width="8.44140625" customWidth="1"/>
    <col min="13" max="13" width="8.6640625" customWidth="1"/>
    <col min="14" max="14" width="6.109375" customWidth="1"/>
    <col min="15" max="15" width="5.5546875" customWidth="1"/>
    <col min="16" max="16" width="9.109375" customWidth="1"/>
    <col min="17" max="17" width="5.6640625" customWidth="1"/>
    <col min="18" max="18" width="6.21875" customWidth="1"/>
    <col min="19" max="19" width="5.33203125" customWidth="1"/>
    <col min="20" max="20" width="9.5546875" bestFit="1" customWidth="1"/>
  </cols>
  <sheetData>
    <row r="1" spans="1:20">
      <c r="P1" s="225" t="s">
        <v>53</v>
      </c>
      <c r="Q1" s="225"/>
      <c r="R1" s="225"/>
      <c r="S1" s="225"/>
    </row>
    <row r="2" spans="1:20" ht="14.4" customHeight="1">
      <c r="A2" s="226" t="s">
        <v>13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</row>
    <row r="3" spans="1:20" ht="15.6">
      <c r="A3" s="226" t="s">
        <v>14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0" ht="15.6">
      <c r="A4" s="226" t="s">
        <v>15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20" ht="14.4" customHeight="1">
      <c r="A5" s="226" t="s">
        <v>237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</row>
    <row r="6" spans="1:20" ht="15.6">
      <c r="A6" s="61"/>
      <c r="B6" s="61"/>
      <c r="C6" s="61"/>
      <c r="D6" s="61"/>
      <c r="E6" s="61"/>
      <c r="F6" s="62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20" ht="110.25" customHeight="1">
      <c r="A7" s="229" t="s">
        <v>0</v>
      </c>
      <c r="B7" s="229" t="s">
        <v>1</v>
      </c>
      <c r="C7" s="229" t="s">
        <v>62</v>
      </c>
      <c r="D7" s="233" t="s">
        <v>2</v>
      </c>
      <c r="E7" s="233"/>
      <c r="F7" s="233"/>
      <c r="G7" s="233"/>
      <c r="H7" s="233"/>
      <c r="I7" s="233"/>
      <c r="J7" s="233"/>
      <c r="K7" s="233"/>
      <c r="L7" s="233"/>
      <c r="M7" s="233"/>
      <c r="N7" s="233" t="s">
        <v>3</v>
      </c>
      <c r="O7" s="233"/>
      <c r="P7" s="229" t="s">
        <v>46</v>
      </c>
      <c r="Q7" s="229" t="s">
        <v>47</v>
      </c>
      <c r="R7" s="229" t="s">
        <v>48</v>
      </c>
      <c r="S7" s="229" t="s">
        <v>49</v>
      </c>
    </row>
    <row r="8" spans="1:20">
      <c r="A8" s="229"/>
      <c r="B8" s="229"/>
      <c r="C8" s="229"/>
      <c r="D8" s="233" t="s">
        <v>4</v>
      </c>
      <c r="E8" s="233"/>
      <c r="F8" s="235" t="s">
        <v>5</v>
      </c>
      <c r="G8" s="235"/>
      <c r="H8" s="235"/>
      <c r="I8" s="235"/>
      <c r="J8" s="235"/>
      <c r="K8" s="235"/>
      <c r="L8" s="235"/>
      <c r="M8" s="235"/>
      <c r="N8" s="233"/>
      <c r="O8" s="233"/>
      <c r="P8" s="229"/>
      <c r="Q8" s="229"/>
      <c r="R8" s="229"/>
      <c r="S8" s="236"/>
    </row>
    <row r="9" spans="1:20" ht="32.4" customHeight="1">
      <c r="A9" s="229"/>
      <c r="B9" s="229"/>
      <c r="C9" s="229"/>
      <c r="D9" s="233"/>
      <c r="E9" s="233"/>
      <c r="F9" s="229" t="s">
        <v>6</v>
      </c>
      <c r="G9" s="229"/>
      <c r="H9" s="229" t="s">
        <v>7</v>
      </c>
      <c r="I9" s="229"/>
      <c r="J9" s="229" t="s">
        <v>8</v>
      </c>
      <c r="K9" s="229"/>
      <c r="L9" s="229" t="s">
        <v>9</v>
      </c>
      <c r="M9" s="229"/>
      <c r="N9" s="233"/>
      <c r="O9" s="233"/>
      <c r="P9" s="229"/>
      <c r="Q9" s="229"/>
      <c r="R9" s="229"/>
      <c r="S9" s="236"/>
    </row>
    <row r="10" spans="1:20">
      <c r="A10" s="229"/>
      <c r="B10" s="229"/>
      <c r="C10" s="229"/>
      <c r="D10" s="60" t="s">
        <v>10</v>
      </c>
      <c r="E10" s="60" t="s">
        <v>11</v>
      </c>
      <c r="F10" s="60" t="s">
        <v>10</v>
      </c>
      <c r="G10" s="60" t="s">
        <v>11</v>
      </c>
      <c r="H10" s="60" t="s">
        <v>10</v>
      </c>
      <c r="I10" s="60" t="s">
        <v>11</v>
      </c>
      <c r="J10" s="60" t="s">
        <v>10</v>
      </c>
      <c r="K10" s="60" t="s">
        <v>11</v>
      </c>
      <c r="L10" s="60" t="s">
        <v>10</v>
      </c>
      <c r="M10" s="60" t="s">
        <v>11</v>
      </c>
      <c r="N10" s="60" t="s">
        <v>10</v>
      </c>
      <c r="O10" s="60" t="s">
        <v>11</v>
      </c>
      <c r="P10" s="229"/>
      <c r="Q10" s="229"/>
      <c r="R10" s="229"/>
      <c r="S10" s="236"/>
    </row>
    <row r="11" spans="1:20">
      <c r="A11" s="123">
        <v>1</v>
      </c>
      <c r="B11" s="123">
        <v>2</v>
      </c>
      <c r="C11" s="123">
        <v>3</v>
      </c>
      <c r="D11" s="123">
        <v>4</v>
      </c>
      <c r="E11" s="123">
        <v>5</v>
      </c>
      <c r="F11" s="123">
        <v>6</v>
      </c>
      <c r="G11" s="123">
        <v>7</v>
      </c>
      <c r="H11" s="123">
        <v>8</v>
      </c>
      <c r="I11" s="123">
        <v>9</v>
      </c>
      <c r="J11" s="123">
        <v>10</v>
      </c>
      <c r="K11" s="123">
        <v>11</v>
      </c>
      <c r="L11" s="123">
        <v>12</v>
      </c>
      <c r="M11" s="123">
        <v>13</v>
      </c>
      <c r="N11" s="123">
        <v>14</v>
      </c>
      <c r="O11" s="123">
        <v>15</v>
      </c>
      <c r="P11" s="3">
        <v>16</v>
      </c>
      <c r="Q11" s="3">
        <v>17</v>
      </c>
      <c r="R11" s="3">
        <v>18</v>
      </c>
      <c r="S11" s="3">
        <v>19</v>
      </c>
    </row>
    <row r="12" spans="1:20" ht="41.25" customHeight="1">
      <c r="A12" s="124"/>
      <c r="B12" s="29" t="s">
        <v>12</v>
      </c>
      <c r="C12" s="29"/>
      <c r="D12" s="125">
        <f t="shared" ref="D12:J12" si="0">D13+D34+D85+D97+D102+D127+D143+D160+D164+D180+D185</f>
        <v>804236.22999999986</v>
      </c>
      <c r="E12" s="125">
        <f t="shared" si="0"/>
        <v>783554.29999999981</v>
      </c>
      <c r="F12" s="125">
        <f t="shared" si="0"/>
        <v>35457.980000000003</v>
      </c>
      <c r="G12" s="125">
        <f t="shared" si="0"/>
        <v>35429.020000000004</v>
      </c>
      <c r="H12" s="125">
        <f t="shared" si="0"/>
        <v>414699.72999999986</v>
      </c>
      <c r="I12" s="125">
        <f t="shared" si="0"/>
        <v>394382.33999999991</v>
      </c>
      <c r="J12" s="125">
        <f t="shared" si="0"/>
        <v>310404.91000000003</v>
      </c>
      <c r="K12" s="125">
        <f>K13+K34+K85+K97+K102+K127+K143+K160+K164+K180+K185+0.5</f>
        <v>309850.77</v>
      </c>
      <c r="L12" s="125">
        <f>L13+L34+L85+L97+L102+L127+L143+L160+L164+L180+L185</f>
        <v>43673.61</v>
      </c>
      <c r="M12" s="125">
        <f>M13+M34+M85+M97+M102+M127+M143+M160+M164+M180+M185</f>
        <v>43892.67</v>
      </c>
      <c r="N12" s="126">
        <v>100</v>
      </c>
      <c r="O12" s="224">
        <f>E12/D12*100</f>
        <v>97.42837623716602</v>
      </c>
      <c r="P12" s="127"/>
      <c r="Q12" s="30"/>
      <c r="R12" s="30"/>
      <c r="S12" s="30"/>
      <c r="T12" s="31"/>
    </row>
    <row r="13" spans="1:20" ht="105" customHeight="1">
      <c r="A13" s="128">
        <v>1</v>
      </c>
      <c r="B13" s="129" t="s">
        <v>223</v>
      </c>
      <c r="C13" s="130" t="s">
        <v>63</v>
      </c>
      <c r="D13" s="131">
        <f>D14+D17+D21+D29</f>
        <v>40270.400000000001</v>
      </c>
      <c r="E13" s="131">
        <f t="shared" ref="E13:K13" si="1">E14+E17+E21+E29</f>
        <v>39988.6</v>
      </c>
      <c r="F13" s="131">
        <f t="shared" si="1"/>
        <v>464.2</v>
      </c>
      <c r="G13" s="131">
        <f t="shared" si="1"/>
        <v>464.2</v>
      </c>
      <c r="H13" s="131">
        <f t="shared" si="1"/>
        <v>3940.8</v>
      </c>
      <c r="I13" s="131">
        <f t="shared" si="1"/>
        <v>3940.8</v>
      </c>
      <c r="J13" s="131">
        <f t="shared" si="1"/>
        <v>35865.399999999994</v>
      </c>
      <c r="K13" s="131">
        <f t="shared" si="1"/>
        <v>35583.599999999999</v>
      </c>
      <c r="L13" s="132">
        <f>L14+L17+L21</f>
        <v>0</v>
      </c>
      <c r="M13" s="132">
        <f>M14+M17+M21</f>
        <v>0</v>
      </c>
      <c r="N13" s="132">
        <v>100</v>
      </c>
      <c r="O13" s="132">
        <v>99</v>
      </c>
      <c r="P13" s="133"/>
      <c r="Q13" s="133">
        <v>100</v>
      </c>
      <c r="R13" s="133">
        <v>100</v>
      </c>
      <c r="S13" s="133">
        <v>100</v>
      </c>
    </row>
    <row r="14" spans="1:20" ht="95.4" customHeight="1">
      <c r="A14" s="134"/>
      <c r="B14" s="184" t="s">
        <v>54</v>
      </c>
      <c r="C14" s="134"/>
      <c r="D14" s="135">
        <f>F14+H14+J14+L14</f>
        <v>0</v>
      </c>
      <c r="E14" s="135">
        <f>G14+I14+K14+M14</f>
        <v>0</v>
      </c>
      <c r="F14" s="135">
        <f t="shared" ref="F14:I14" si="2">F15+F16</f>
        <v>0</v>
      </c>
      <c r="G14" s="135">
        <f t="shared" si="2"/>
        <v>0</v>
      </c>
      <c r="H14" s="135">
        <f t="shared" si="2"/>
        <v>0</v>
      </c>
      <c r="I14" s="135">
        <f t="shared" si="2"/>
        <v>0</v>
      </c>
      <c r="J14" s="135">
        <f>J15+J16</f>
        <v>0</v>
      </c>
      <c r="K14" s="135">
        <f>K15+K16</f>
        <v>0</v>
      </c>
      <c r="L14" s="135"/>
      <c r="M14" s="135"/>
      <c r="N14" s="135"/>
      <c r="O14" s="135"/>
      <c r="P14" s="136"/>
      <c r="Q14" s="136"/>
      <c r="R14" s="136"/>
      <c r="S14" s="136"/>
    </row>
    <row r="15" spans="1:20" ht="194.4" customHeight="1">
      <c r="A15" s="134"/>
      <c r="B15" s="137" t="s">
        <v>309</v>
      </c>
      <c r="C15" s="134"/>
      <c r="D15" s="135">
        <f>F15+H15+J15+L15</f>
        <v>0</v>
      </c>
      <c r="E15" s="135">
        <f>G15+I15+K15+M15</f>
        <v>0</v>
      </c>
      <c r="F15" s="138"/>
      <c r="G15" s="138"/>
      <c r="H15" s="138"/>
      <c r="I15" s="138"/>
      <c r="J15" s="135"/>
      <c r="K15" s="135"/>
      <c r="L15" s="138"/>
      <c r="M15" s="138"/>
      <c r="N15" s="138"/>
      <c r="O15" s="138"/>
      <c r="P15" s="222" t="s">
        <v>55</v>
      </c>
      <c r="Q15" s="139">
        <v>100</v>
      </c>
      <c r="R15" s="139">
        <v>100</v>
      </c>
      <c r="S15" s="139">
        <v>100</v>
      </c>
    </row>
    <row r="16" spans="1:20" ht="156">
      <c r="A16" s="134"/>
      <c r="B16" s="137" t="s">
        <v>310</v>
      </c>
      <c r="C16" s="134"/>
      <c r="D16" s="135"/>
      <c r="E16" s="135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40" t="s">
        <v>56</v>
      </c>
      <c r="Q16" s="139">
        <v>100</v>
      </c>
      <c r="R16" s="139">
        <v>100</v>
      </c>
      <c r="S16" s="139">
        <v>100</v>
      </c>
    </row>
    <row r="17" spans="1:19" ht="181.8" customHeight="1">
      <c r="A17" s="134"/>
      <c r="B17" s="137" t="s">
        <v>57</v>
      </c>
      <c r="C17" s="134"/>
      <c r="D17" s="141">
        <f>D18+D19+D20</f>
        <v>4193.8999999999996</v>
      </c>
      <c r="E17" s="141">
        <f>E18+E19+E20</f>
        <v>3912.1</v>
      </c>
      <c r="F17" s="141">
        <f t="shared" ref="F17:M17" si="3">F18+F19+F20</f>
        <v>464.2</v>
      </c>
      <c r="G17" s="141">
        <f t="shared" si="3"/>
        <v>464.2</v>
      </c>
      <c r="H17" s="141">
        <f t="shared" si="3"/>
        <v>2643</v>
      </c>
      <c r="I17" s="141">
        <f t="shared" si="3"/>
        <v>2643</v>
      </c>
      <c r="J17" s="141">
        <f>J18+J19+J20</f>
        <v>1086.7</v>
      </c>
      <c r="K17" s="141">
        <f t="shared" si="3"/>
        <v>804.9</v>
      </c>
      <c r="L17" s="141">
        <f t="shared" si="3"/>
        <v>0</v>
      </c>
      <c r="M17" s="141">
        <f t="shared" si="3"/>
        <v>0</v>
      </c>
      <c r="N17" s="135">
        <v>100</v>
      </c>
      <c r="O17" s="135">
        <v>93</v>
      </c>
      <c r="P17" s="184" t="s">
        <v>58</v>
      </c>
      <c r="Q17" s="136">
        <v>100</v>
      </c>
      <c r="R17" s="136">
        <v>100</v>
      </c>
      <c r="S17" s="136">
        <v>100</v>
      </c>
    </row>
    <row r="18" spans="1:19" ht="190.2" customHeight="1">
      <c r="A18" s="134"/>
      <c r="B18" s="137" t="s">
        <v>311</v>
      </c>
      <c r="C18" s="134"/>
      <c r="D18" s="141">
        <f t="shared" ref="D18:E20" si="4">F18+H18+J18+L18</f>
        <v>2688.9</v>
      </c>
      <c r="E18" s="141">
        <f t="shared" si="4"/>
        <v>2407.1</v>
      </c>
      <c r="F18" s="141">
        <v>464.2</v>
      </c>
      <c r="G18" s="141">
        <v>464.2</v>
      </c>
      <c r="H18" s="141">
        <v>1218</v>
      </c>
      <c r="I18" s="141">
        <v>1218</v>
      </c>
      <c r="J18" s="135">
        <v>1006.7</v>
      </c>
      <c r="K18" s="135">
        <v>724.9</v>
      </c>
      <c r="L18" s="142">
        <v>0</v>
      </c>
      <c r="M18" s="142">
        <v>0</v>
      </c>
      <c r="N18" s="135">
        <v>100</v>
      </c>
      <c r="O18" s="135">
        <v>90</v>
      </c>
      <c r="P18" s="184" t="s">
        <v>58</v>
      </c>
      <c r="Q18" s="136">
        <v>100</v>
      </c>
      <c r="R18" s="136">
        <v>100</v>
      </c>
      <c r="S18" s="136">
        <v>100</v>
      </c>
    </row>
    <row r="19" spans="1:19" ht="143.4" customHeight="1">
      <c r="A19" s="134"/>
      <c r="B19" s="137" t="s">
        <v>312</v>
      </c>
      <c r="C19" s="134"/>
      <c r="D19" s="135">
        <f t="shared" si="4"/>
        <v>1425</v>
      </c>
      <c r="E19" s="135">
        <f t="shared" si="4"/>
        <v>1425</v>
      </c>
      <c r="F19" s="135"/>
      <c r="G19" s="135"/>
      <c r="H19" s="141">
        <v>1425</v>
      </c>
      <c r="I19" s="141">
        <v>1425</v>
      </c>
      <c r="J19" s="141">
        <v>0</v>
      </c>
      <c r="K19" s="141">
        <v>0</v>
      </c>
      <c r="L19" s="138"/>
      <c r="M19" s="138"/>
      <c r="N19" s="135">
        <v>100</v>
      </c>
      <c r="O19" s="135">
        <v>100</v>
      </c>
      <c r="P19" s="184" t="s">
        <v>59</v>
      </c>
      <c r="Q19" s="136">
        <v>1</v>
      </c>
      <c r="R19" s="136">
        <v>1</v>
      </c>
      <c r="S19" s="136">
        <v>100</v>
      </c>
    </row>
    <row r="20" spans="1:19" ht="144" customHeight="1">
      <c r="A20" s="134"/>
      <c r="B20" s="137" t="s">
        <v>313</v>
      </c>
      <c r="C20" s="134"/>
      <c r="D20" s="141">
        <f t="shared" si="4"/>
        <v>80</v>
      </c>
      <c r="E20" s="141">
        <f t="shared" si="4"/>
        <v>80</v>
      </c>
      <c r="F20" s="141">
        <v>0</v>
      </c>
      <c r="G20" s="141">
        <v>0</v>
      </c>
      <c r="H20" s="141">
        <v>0</v>
      </c>
      <c r="I20" s="141">
        <v>0</v>
      </c>
      <c r="J20" s="141">
        <v>80</v>
      </c>
      <c r="K20" s="141">
        <v>80</v>
      </c>
      <c r="L20" s="141">
        <v>0</v>
      </c>
      <c r="M20" s="141">
        <v>0</v>
      </c>
      <c r="N20" s="135">
        <v>100</v>
      </c>
      <c r="O20" s="135">
        <v>100</v>
      </c>
      <c r="P20" s="184" t="s">
        <v>58</v>
      </c>
      <c r="Q20" s="136">
        <v>100</v>
      </c>
      <c r="R20" s="136">
        <v>100</v>
      </c>
      <c r="S20" s="136">
        <v>100</v>
      </c>
    </row>
    <row r="21" spans="1:19" ht="93" customHeight="1">
      <c r="A21" s="134"/>
      <c r="B21" s="137" t="s">
        <v>60</v>
      </c>
      <c r="C21" s="134"/>
      <c r="D21" s="143">
        <f>D22+D23+D24+D26+D27+D28+D25</f>
        <v>34637.1</v>
      </c>
      <c r="E21" s="143">
        <f t="shared" ref="E21:M21" si="5">E22+E23+E24+E26+E27+E28+E25</f>
        <v>34637.1</v>
      </c>
      <c r="F21" s="143">
        <f t="shared" si="5"/>
        <v>0</v>
      </c>
      <c r="G21" s="143">
        <f t="shared" si="5"/>
        <v>0</v>
      </c>
      <c r="H21" s="144">
        <f t="shared" si="5"/>
        <v>350</v>
      </c>
      <c r="I21" s="144">
        <f t="shared" si="5"/>
        <v>350</v>
      </c>
      <c r="J21" s="143">
        <f t="shared" si="5"/>
        <v>34287.1</v>
      </c>
      <c r="K21" s="143">
        <f t="shared" si="5"/>
        <v>34287.1</v>
      </c>
      <c r="L21" s="143">
        <f t="shared" si="5"/>
        <v>0</v>
      </c>
      <c r="M21" s="143">
        <f t="shared" si="5"/>
        <v>0</v>
      </c>
      <c r="N21" s="135">
        <v>100</v>
      </c>
      <c r="O21" s="135">
        <v>100</v>
      </c>
      <c r="P21" s="184" t="s">
        <v>58</v>
      </c>
      <c r="Q21" s="136">
        <v>100</v>
      </c>
      <c r="R21" s="136">
        <v>100</v>
      </c>
      <c r="S21" s="136">
        <v>100</v>
      </c>
    </row>
    <row r="22" spans="1:19" ht="192.6" customHeight="1">
      <c r="A22" s="134"/>
      <c r="B22" s="137" t="s">
        <v>314</v>
      </c>
      <c r="C22" s="134"/>
      <c r="D22" s="135">
        <f t="shared" ref="D22:E26" si="6">F22+H22+J22+L22</f>
        <v>19685</v>
      </c>
      <c r="E22" s="135">
        <f t="shared" si="6"/>
        <v>19685</v>
      </c>
      <c r="F22" s="138"/>
      <c r="G22" s="135"/>
      <c r="H22" s="141"/>
      <c r="I22" s="141"/>
      <c r="J22" s="142">
        <v>19685</v>
      </c>
      <c r="K22" s="142">
        <v>19685</v>
      </c>
      <c r="L22" s="138"/>
      <c r="M22" s="138"/>
      <c r="N22" s="135">
        <v>100</v>
      </c>
      <c r="O22" s="135">
        <v>100</v>
      </c>
      <c r="P22" s="184" t="s">
        <v>58</v>
      </c>
      <c r="Q22" s="136">
        <v>100</v>
      </c>
      <c r="R22" s="136">
        <v>100</v>
      </c>
      <c r="S22" s="136">
        <v>100</v>
      </c>
    </row>
    <row r="23" spans="1:19" ht="190.8" customHeight="1">
      <c r="A23" s="134"/>
      <c r="B23" s="137" t="s">
        <v>315</v>
      </c>
      <c r="C23" s="134"/>
      <c r="D23" s="135">
        <f t="shared" si="6"/>
        <v>897.8</v>
      </c>
      <c r="E23" s="135">
        <f t="shared" si="6"/>
        <v>897.8</v>
      </c>
      <c r="F23" s="138"/>
      <c r="G23" s="138"/>
      <c r="H23" s="135"/>
      <c r="I23" s="135"/>
      <c r="J23" s="135">
        <v>897.8</v>
      </c>
      <c r="K23" s="135">
        <v>897.8</v>
      </c>
      <c r="L23" s="138"/>
      <c r="M23" s="138"/>
      <c r="N23" s="135">
        <v>100</v>
      </c>
      <c r="O23" s="135">
        <v>100</v>
      </c>
      <c r="P23" s="184" t="s">
        <v>58</v>
      </c>
      <c r="Q23" s="136">
        <v>100</v>
      </c>
      <c r="R23" s="136">
        <v>100</v>
      </c>
      <c r="S23" s="136">
        <v>100</v>
      </c>
    </row>
    <row r="24" spans="1:19" ht="157.80000000000001" customHeight="1">
      <c r="A24" s="134"/>
      <c r="B24" s="137" t="s">
        <v>316</v>
      </c>
      <c r="C24" s="134"/>
      <c r="D24" s="135">
        <f t="shared" si="6"/>
        <v>13922.6</v>
      </c>
      <c r="E24" s="141">
        <f t="shared" si="6"/>
        <v>13922.6</v>
      </c>
      <c r="F24" s="138"/>
      <c r="G24" s="138"/>
      <c r="H24" s="142">
        <v>300</v>
      </c>
      <c r="I24" s="142">
        <v>300</v>
      </c>
      <c r="J24" s="135">
        <v>13622.6</v>
      </c>
      <c r="K24" s="141">
        <v>13622.6</v>
      </c>
      <c r="L24" s="138"/>
      <c r="M24" s="138"/>
      <c r="N24" s="135">
        <v>100</v>
      </c>
      <c r="O24" s="135">
        <v>100</v>
      </c>
      <c r="P24" s="184" t="s">
        <v>58</v>
      </c>
      <c r="Q24" s="136">
        <v>100</v>
      </c>
      <c r="R24" s="136">
        <v>100</v>
      </c>
      <c r="S24" s="136">
        <v>100</v>
      </c>
    </row>
    <row r="25" spans="1:19" ht="120.6" customHeight="1">
      <c r="A25" s="134"/>
      <c r="B25" s="137" t="s">
        <v>317</v>
      </c>
      <c r="C25" s="134"/>
      <c r="D25" s="135">
        <f>F25+H25+J25+L25</f>
        <v>131.69999999999999</v>
      </c>
      <c r="E25" s="135">
        <f>G25+I25+K25+M25</f>
        <v>131.69999999999999</v>
      </c>
      <c r="F25" s="138"/>
      <c r="G25" s="138"/>
      <c r="H25" s="141">
        <v>50</v>
      </c>
      <c r="I25" s="141">
        <v>50</v>
      </c>
      <c r="J25" s="135">
        <v>81.7</v>
      </c>
      <c r="K25" s="135">
        <v>81.7</v>
      </c>
      <c r="L25" s="138"/>
      <c r="M25" s="138"/>
      <c r="N25" s="135">
        <v>100</v>
      </c>
      <c r="O25" s="135">
        <v>100</v>
      </c>
      <c r="P25" s="184" t="s">
        <v>58</v>
      </c>
      <c r="Q25" s="136">
        <v>100</v>
      </c>
      <c r="R25" s="136">
        <v>100</v>
      </c>
      <c r="S25" s="136">
        <v>100</v>
      </c>
    </row>
    <row r="26" spans="1:19" ht="193.8" customHeight="1">
      <c r="A26" s="134"/>
      <c r="B26" s="137" t="s">
        <v>318</v>
      </c>
      <c r="C26" s="134"/>
      <c r="D26" s="135">
        <f t="shared" si="6"/>
        <v>0</v>
      </c>
      <c r="E26" s="135">
        <f t="shared" si="6"/>
        <v>0</v>
      </c>
      <c r="F26" s="138"/>
      <c r="G26" s="138"/>
      <c r="H26" s="138"/>
      <c r="I26" s="138"/>
      <c r="J26" s="135"/>
      <c r="K26" s="135"/>
      <c r="L26" s="138"/>
      <c r="M26" s="138"/>
      <c r="N26" s="135">
        <v>100</v>
      </c>
      <c r="O26" s="135">
        <v>100</v>
      </c>
      <c r="P26" s="184" t="s">
        <v>58</v>
      </c>
      <c r="Q26" s="136">
        <v>100</v>
      </c>
      <c r="R26" s="136">
        <v>100</v>
      </c>
      <c r="S26" s="136">
        <v>100</v>
      </c>
    </row>
    <row r="27" spans="1:19" ht="205.8" customHeight="1">
      <c r="A27" s="134"/>
      <c r="B27" s="137" t="s">
        <v>319</v>
      </c>
      <c r="C27" s="134"/>
      <c r="D27" s="135">
        <f>F27+H27+J27+L27</f>
        <v>0</v>
      </c>
      <c r="E27" s="135">
        <f>G27+I27+K27+M27</f>
        <v>0</v>
      </c>
      <c r="F27" s="138"/>
      <c r="G27" s="138"/>
      <c r="H27" s="138"/>
      <c r="I27" s="138"/>
      <c r="J27" s="138"/>
      <c r="K27" s="138"/>
      <c r="L27" s="138"/>
      <c r="M27" s="138"/>
      <c r="N27" s="135">
        <v>100</v>
      </c>
      <c r="O27" s="135">
        <v>100</v>
      </c>
      <c r="P27" s="184" t="s">
        <v>58</v>
      </c>
      <c r="Q27" s="136">
        <v>100</v>
      </c>
      <c r="R27" s="136">
        <v>100</v>
      </c>
      <c r="S27" s="136">
        <v>100</v>
      </c>
    </row>
    <row r="28" spans="1:19" ht="109.2" customHeight="1">
      <c r="A28" s="134"/>
      <c r="B28" s="137" t="s">
        <v>320</v>
      </c>
      <c r="C28" s="134"/>
      <c r="D28" s="135">
        <f>F28+H28+J28+L28</f>
        <v>0</v>
      </c>
      <c r="E28" s="135">
        <f>G28+I28+K28+M28</f>
        <v>0</v>
      </c>
      <c r="F28" s="138"/>
      <c r="G28" s="138"/>
      <c r="H28" s="138"/>
      <c r="I28" s="138"/>
      <c r="J28" s="138"/>
      <c r="K28" s="138"/>
      <c r="L28" s="138"/>
      <c r="M28" s="138"/>
      <c r="N28" s="135"/>
      <c r="O28" s="135"/>
      <c r="P28" s="184"/>
      <c r="Q28" s="136"/>
      <c r="R28" s="136"/>
      <c r="S28" s="136"/>
    </row>
    <row r="29" spans="1:19" ht="100.8" customHeight="1">
      <c r="A29" s="134"/>
      <c r="B29" s="137" t="s">
        <v>61</v>
      </c>
      <c r="C29" s="134"/>
      <c r="D29" s="135">
        <f>D30+D31+D32+D33</f>
        <v>1439.4</v>
      </c>
      <c r="E29" s="135">
        <f t="shared" ref="E29:M29" si="7">E30+E31+E32+E33</f>
        <v>1439.4</v>
      </c>
      <c r="F29" s="135">
        <f t="shared" si="7"/>
        <v>0</v>
      </c>
      <c r="G29" s="135">
        <f t="shared" si="7"/>
        <v>0</v>
      </c>
      <c r="H29" s="141">
        <f t="shared" si="7"/>
        <v>947.8</v>
      </c>
      <c r="I29" s="141">
        <f t="shared" si="7"/>
        <v>947.8</v>
      </c>
      <c r="J29" s="135">
        <f t="shared" si="7"/>
        <v>491.6</v>
      </c>
      <c r="K29" s="135">
        <f t="shared" si="7"/>
        <v>491.6</v>
      </c>
      <c r="L29" s="135">
        <f t="shared" si="7"/>
        <v>0</v>
      </c>
      <c r="M29" s="135">
        <f t="shared" si="7"/>
        <v>0</v>
      </c>
      <c r="N29" s="135">
        <v>100</v>
      </c>
      <c r="O29" s="135">
        <v>100</v>
      </c>
      <c r="P29" s="184" t="s">
        <v>58</v>
      </c>
      <c r="Q29" s="136">
        <v>100</v>
      </c>
      <c r="R29" s="136">
        <v>100</v>
      </c>
      <c r="S29" s="136">
        <v>100</v>
      </c>
    </row>
    <row r="30" spans="1:19" ht="279.60000000000002" customHeight="1">
      <c r="A30" s="134"/>
      <c r="B30" s="137" t="s">
        <v>321</v>
      </c>
      <c r="C30" s="134"/>
      <c r="D30" s="135">
        <f t="shared" ref="D30:E33" si="8">F30+H30+J30+L30</f>
        <v>1439.4</v>
      </c>
      <c r="E30" s="135">
        <f t="shared" si="8"/>
        <v>1439.4</v>
      </c>
      <c r="F30" s="138"/>
      <c r="G30" s="138"/>
      <c r="H30" s="138">
        <v>947.8</v>
      </c>
      <c r="I30" s="138">
        <v>947.8</v>
      </c>
      <c r="J30" s="135">
        <v>491.6</v>
      </c>
      <c r="K30" s="135">
        <v>491.6</v>
      </c>
      <c r="L30" s="138"/>
      <c r="M30" s="138"/>
      <c r="N30" s="135">
        <v>100</v>
      </c>
      <c r="O30" s="135">
        <v>100</v>
      </c>
      <c r="P30" s="184" t="s">
        <v>58</v>
      </c>
      <c r="Q30" s="136">
        <v>100</v>
      </c>
      <c r="R30" s="136">
        <v>100</v>
      </c>
      <c r="S30" s="136">
        <v>100</v>
      </c>
    </row>
    <row r="31" spans="1:19" ht="157.19999999999999" customHeight="1">
      <c r="A31" s="134"/>
      <c r="B31" s="137" t="s">
        <v>322</v>
      </c>
      <c r="C31" s="134"/>
      <c r="D31" s="135">
        <f t="shared" si="8"/>
        <v>0</v>
      </c>
      <c r="E31" s="135">
        <f t="shared" si="8"/>
        <v>0</v>
      </c>
      <c r="F31" s="138"/>
      <c r="G31" s="138"/>
      <c r="H31" s="138"/>
      <c r="I31" s="138"/>
      <c r="J31" s="138"/>
      <c r="K31" s="138"/>
      <c r="L31" s="138"/>
      <c r="M31" s="138"/>
      <c r="N31" s="135">
        <v>100</v>
      </c>
      <c r="O31" s="135">
        <v>100</v>
      </c>
      <c r="P31" s="184" t="s">
        <v>58</v>
      </c>
      <c r="Q31" s="136">
        <v>100</v>
      </c>
      <c r="R31" s="136">
        <v>100</v>
      </c>
      <c r="S31" s="136">
        <v>100</v>
      </c>
    </row>
    <row r="32" spans="1:19" ht="288" customHeight="1">
      <c r="A32" s="134"/>
      <c r="B32" s="137" t="s">
        <v>323</v>
      </c>
      <c r="C32" s="134"/>
      <c r="D32" s="135">
        <f t="shared" si="8"/>
        <v>0</v>
      </c>
      <c r="E32" s="135">
        <f t="shared" si="8"/>
        <v>0</v>
      </c>
      <c r="F32" s="138"/>
      <c r="G32" s="138"/>
      <c r="H32" s="138"/>
      <c r="I32" s="138"/>
      <c r="J32" s="138"/>
      <c r="K32" s="138"/>
      <c r="L32" s="138"/>
      <c r="M32" s="138"/>
      <c r="N32" s="135">
        <v>100</v>
      </c>
      <c r="O32" s="135">
        <v>100</v>
      </c>
      <c r="P32" s="184" t="s">
        <v>58</v>
      </c>
      <c r="Q32" s="136">
        <v>100</v>
      </c>
      <c r="R32" s="136">
        <v>100</v>
      </c>
      <c r="S32" s="136">
        <v>100</v>
      </c>
    </row>
    <row r="33" spans="1:19" ht="71.400000000000006" customHeight="1">
      <c r="A33" s="134"/>
      <c r="B33" s="137" t="s">
        <v>324</v>
      </c>
      <c r="C33" s="134"/>
      <c r="D33" s="135">
        <f t="shared" si="8"/>
        <v>0</v>
      </c>
      <c r="E33" s="135">
        <f t="shared" si="8"/>
        <v>0</v>
      </c>
      <c r="F33" s="138"/>
      <c r="G33" s="138"/>
      <c r="H33" s="138"/>
      <c r="I33" s="138"/>
      <c r="J33" s="138"/>
      <c r="K33" s="138"/>
      <c r="L33" s="138"/>
      <c r="M33" s="138"/>
      <c r="N33" s="135">
        <v>100</v>
      </c>
      <c r="O33" s="135">
        <v>100</v>
      </c>
      <c r="P33" s="184" t="s">
        <v>58</v>
      </c>
      <c r="Q33" s="136">
        <v>100</v>
      </c>
      <c r="R33" s="136">
        <v>100</v>
      </c>
      <c r="S33" s="136">
        <v>100</v>
      </c>
    </row>
    <row r="34" spans="1:19" ht="208.8" customHeight="1">
      <c r="A34" s="145">
        <v>2</v>
      </c>
      <c r="B34" s="103" t="s">
        <v>222</v>
      </c>
      <c r="C34" s="25" t="s">
        <v>63</v>
      </c>
      <c r="D34" s="146">
        <f t="shared" ref="D34:D55" si="9">F34+H34+J34+L34</f>
        <v>466543.94999999995</v>
      </c>
      <c r="E34" s="146">
        <f t="shared" ref="E34:E55" si="10">G34+I34+K34+M34</f>
        <v>466259.73</v>
      </c>
      <c r="F34" s="146">
        <f>F35+F39+F70+F75+F78+F81</f>
        <v>30989.060000000005</v>
      </c>
      <c r="G34" s="146">
        <f t="shared" ref="G34:M34" si="11">G35+G39+G70+G75+G78+G81</f>
        <v>30967.340000000004</v>
      </c>
      <c r="H34" s="146">
        <f t="shared" si="11"/>
        <v>271267.15999999992</v>
      </c>
      <c r="I34" s="146">
        <f t="shared" si="11"/>
        <v>271004.75999999995</v>
      </c>
      <c r="J34" s="146">
        <f t="shared" si="11"/>
        <v>147307.87000000002</v>
      </c>
      <c r="K34" s="146">
        <f t="shared" si="11"/>
        <v>147307.77000000002</v>
      </c>
      <c r="L34" s="146">
        <f t="shared" si="11"/>
        <v>16979.86</v>
      </c>
      <c r="M34" s="146">
        <f t="shared" si="11"/>
        <v>16979.86</v>
      </c>
      <c r="N34" s="25">
        <v>100</v>
      </c>
      <c r="O34" s="147">
        <f>E34/D34*100</f>
        <v>99.939079694421068</v>
      </c>
      <c r="P34" s="25"/>
      <c r="Q34" s="25"/>
      <c r="R34" s="25"/>
      <c r="S34" s="25"/>
    </row>
    <row r="35" spans="1:19" ht="292.2" customHeight="1">
      <c r="A35" s="114"/>
      <c r="B35" s="59" t="s">
        <v>297</v>
      </c>
      <c r="C35" s="5"/>
      <c r="D35" s="33">
        <f t="shared" si="9"/>
        <v>9609.5</v>
      </c>
      <c r="E35" s="33">
        <f t="shared" si="10"/>
        <v>9537.84</v>
      </c>
      <c r="F35" s="33">
        <f>F36+F37+F38</f>
        <v>94.5</v>
      </c>
      <c r="G35" s="33">
        <f t="shared" ref="G35:M35" si="12">G36+G37+G38</f>
        <v>94.43</v>
      </c>
      <c r="H35" s="33">
        <f t="shared" si="12"/>
        <v>9515</v>
      </c>
      <c r="I35" s="33">
        <f t="shared" si="12"/>
        <v>9443.41</v>
      </c>
      <c r="J35" s="33">
        <f t="shared" si="12"/>
        <v>0</v>
      </c>
      <c r="K35" s="33">
        <f t="shared" si="12"/>
        <v>0</v>
      </c>
      <c r="L35" s="33">
        <f t="shared" si="12"/>
        <v>0</v>
      </c>
      <c r="M35" s="33">
        <f t="shared" si="12"/>
        <v>0</v>
      </c>
      <c r="N35" s="32">
        <v>100</v>
      </c>
      <c r="O35" s="32">
        <f>E35/D35*100</f>
        <v>99.254279619126905</v>
      </c>
      <c r="P35" s="16" t="s">
        <v>64</v>
      </c>
      <c r="Q35" s="6">
        <v>100</v>
      </c>
      <c r="R35" s="6">
        <v>100</v>
      </c>
      <c r="S35" s="6">
        <v>100</v>
      </c>
    </row>
    <row r="36" spans="1:19" ht="168">
      <c r="A36" s="114"/>
      <c r="B36" s="59" t="s">
        <v>65</v>
      </c>
      <c r="C36" s="5"/>
      <c r="D36" s="33">
        <f t="shared" si="9"/>
        <v>1265</v>
      </c>
      <c r="E36" s="33">
        <f t="shared" si="10"/>
        <v>1265</v>
      </c>
      <c r="F36" s="33"/>
      <c r="G36" s="33"/>
      <c r="H36" s="33">
        <v>1265</v>
      </c>
      <c r="I36" s="33">
        <v>1265</v>
      </c>
      <c r="J36" s="33"/>
      <c r="K36" s="33"/>
      <c r="L36" s="33"/>
      <c r="M36" s="33"/>
      <c r="N36" s="32">
        <v>100</v>
      </c>
      <c r="O36" s="32">
        <v>100</v>
      </c>
      <c r="P36" s="32"/>
      <c r="Q36" s="6"/>
      <c r="R36" s="6"/>
      <c r="S36" s="6"/>
    </row>
    <row r="37" spans="1:19" ht="145.80000000000001" customHeight="1">
      <c r="A37" s="114"/>
      <c r="B37" s="59" t="s">
        <v>66</v>
      </c>
      <c r="C37" s="5"/>
      <c r="D37" s="33">
        <f t="shared" si="9"/>
        <v>94.5</v>
      </c>
      <c r="E37" s="33">
        <f t="shared" si="10"/>
        <v>94.43</v>
      </c>
      <c r="F37" s="33">
        <v>94.5</v>
      </c>
      <c r="G37" s="33">
        <v>94.43</v>
      </c>
      <c r="H37" s="33"/>
      <c r="I37" s="33"/>
      <c r="J37" s="33"/>
      <c r="K37" s="33"/>
      <c r="L37" s="33"/>
      <c r="M37" s="33"/>
      <c r="N37" s="32">
        <v>100</v>
      </c>
      <c r="O37" s="32">
        <f>E37/D37*100</f>
        <v>99.925925925925924</v>
      </c>
      <c r="P37" s="32"/>
      <c r="Q37" s="6"/>
      <c r="R37" s="6"/>
      <c r="S37" s="6"/>
    </row>
    <row r="38" spans="1:19" ht="89.25" customHeight="1">
      <c r="A38" s="114"/>
      <c r="B38" s="59" t="s">
        <v>296</v>
      </c>
      <c r="C38" s="5"/>
      <c r="D38" s="33">
        <f t="shared" si="9"/>
        <v>8250</v>
      </c>
      <c r="E38" s="33">
        <f t="shared" si="10"/>
        <v>8178.41</v>
      </c>
      <c r="F38" s="33"/>
      <c r="G38" s="33"/>
      <c r="H38" s="33">
        <v>8250</v>
      </c>
      <c r="I38" s="33">
        <v>8178.41</v>
      </c>
      <c r="J38" s="33"/>
      <c r="K38" s="33"/>
      <c r="L38" s="33"/>
      <c r="M38" s="33"/>
      <c r="N38" s="32">
        <v>100</v>
      </c>
      <c r="O38" s="32">
        <f>E38/D38*100</f>
        <v>99.13224242424242</v>
      </c>
      <c r="P38" s="32"/>
      <c r="Q38" s="6"/>
      <c r="R38" s="6"/>
      <c r="S38" s="6"/>
    </row>
    <row r="39" spans="1:19" ht="81.599999999999994" customHeight="1">
      <c r="A39" s="114"/>
      <c r="B39" s="59" t="s">
        <v>295</v>
      </c>
      <c r="C39" s="5"/>
      <c r="D39" s="33">
        <f t="shared" si="9"/>
        <v>379011.5</v>
      </c>
      <c r="E39" s="33">
        <f t="shared" si="10"/>
        <v>378798.93999999994</v>
      </c>
      <c r="F39" s="33">
        <f t="shared" ref="F39:M39" si="13">F40+F49</f>
        <v>30894.560000000005</v>
      </c>
      <c r="G39" s="33">
        <f t="shared" si="13"/>
        <v>30872.910000000003</v>
      </c>
      <c r="H39" s="33">
        <f t="shared" si="13"/>
        <v>254460.79999999996</v>
      </c>
      <c r="I39" s="33">
        <f t="shared" si="13"/>
        <v>254269.98999999996</v>
      </c>
      <c r="J39" s="33">
        <f t="shared" si="13"/>
        <v>79646.790000000008</v>
      </c>
      <c r="K39" s="33">
        <f t="shared" si="13"/>
        <v>79646.69</v>
      </c>
      <c r="L39" s="33">
        <f t="shared" si="13"/>
        <v>14009.35</v>
      </c>
      <c r="M39" s="33">
        <f t="shared" si="13"/>
        <v>14009.35</v>
      </c>
      <c r="N39" s="32">
        <v>100</v>
      </c>
      <c r="O39" s="32">
        <f>E39/D39*100</f>
        <v>99.943917269001062</v>
      </c>
      <c r="P39" s="32"/>
      <c r="Q39" s="6"/>
      <c r="R39" s="6"/>
      <c r="S39" s="6"/>
    </row>
    <row r="40" spans="1:19" ht="159" customHeight="1">
      <c r="A40" s="114"/>
      <c r="B40" s="59" t="s">
        <v>293</v>
      </c>
      <c r="C40" s="5"/>
      <c r="D40" s="33">
        <f t="shared" si="9"/>
        <v>109436.37</v>
      </c>
      <c r="E40" s="33">
        <f t="shared" si="10"/>
        <v>109436.37</v>
      </c>
      <c r="F40" s="33">
        <f>F41+F42+F44+F45+F46+F48</f>
        <v>0</v>
      </c>
      <c r="G40" s="33">
        <f t="shared" ref="G40:K40" si="14">G41+G42+G44+G45+G46+G48</f>
        <v>0</v>
      </c>
      <c r="H40" s="33">
        <f>H41+H42+H43+H44+H45+H46+H47+H48</f>
        <v>69542.62</v>
      </c>
      <c r="I40" s="33">
        <f>I41+I42+I43+I44+I45+I46+I47+I48</f>
        <v>69542.62</v>
      </c>
      <c r="J40" s="33">
        <f t="shared" si="14"/>
        <v>33677.89</v>
      </c>
      <c r="K40" s="33">
        <f t="shared" si="14"/>
        <v>33677.89</v>
      </c>
      <c r="L40" s="33">
        <f>L41+L42+L43+L44+L45+L46+L48</f>
        <v>6215.8600000000006</v>
      </c>
      <c r="M40" s="33">
        <f>M41+M42+M43+M44+M45+M46+M48</f>
        <v>6215.8600000000006</v>
      </c>
      <c r="N40" s="32">
        <v>100</v>
      </c>
      <c r="O40" s="32">
        <v>100</v>
      </c>
      <c r="P40" s="32" t="s">
        <v>294</v>
      </c>
      <c r="Q40" s="6">
        <v>100</v>
      </c>
      <c r="R40" s="6">
        <v>100</v>
      </c>
      <c r="S40" s="6">
        <v>100</v>
      </c>
    </row>
    <row r="41" spans="1:19" ht="244.8" customHeight="1">
      <c r="A41" s="114"/>
      <c r="B41" s="59" t="s">
        <v>292</v>
      </c>
      <c r="C41" s="5"/>
      <c r="D41" s="33">
        <f t="shared" si="9"/>
        <v>18856.7</v>
      </c>
      <c r="E41" s="33">
        <f t="shared" si="10"/>
        <v>18856.7</v>
      </c>
      <c r="F41" s="33"/>
      <c r="G41" s="33"/>
      <c r="H41" s="33"/>
      <c r="I41" s="33"/>
      <c r="J41" s="33">
        <v>18856.7</v>
      </c>
      <c r="K41" s="33">
        <v>18856.7</v>
      </c>
      <c r="L41" s="33"/>
      <c r="M41" s="33"/>
      <c r="N41" s="32">
        <v>100</v>
      </c>
      <c r="O41" s="32">
        <v>100</v>
      </c>
      <c r="P41" s="32"/>
      <c r="Q41" s="6"/>
      <c r="R41" s="6"/>
      <c r="S41" s="6"/>
    </row>
    <row r="42" spans="1:19" ht="99" customHeight="1">
      <c r="A42" s="114"/>
      <c r="B42" s="39" t="s">
        <v>291</v>
      </c>
      <c r="C42" s="5"/>
      <c r="D42" s="24">
        <f t="shared" si="9"/>
        <v>14821.19</v>
      </c>
      <c r="E42" s="24">
        <f t="shared" si="10"/>
        <v>14821.19</v>
      </c>
      <c r="F42" s="24">
        <v>0</v>
      </c>
      <c r="G42" s="24">
        <v>0</v>
      </c>
      <c r="H42" s="24"/>
      <c r="I42" s="24"/>
      <c r="J42" s="24">
        <v>14821.19</v>
      </c>
      <c r="K42" s="24">
        <v>14821.19</v>
      </c>
      <c r="L42" s="33"/>
      <c r="M42" s="33"/>
      <c r="N42" s="32">
        <v>100</v>
      </c>
      <c r="O42" s="32">
        <v>100</v>
      </c>
      <c r="P42" s="32"/>
      <c r="Q42" s="6"/>
      <c r="R42" s="6"/>
      <c r="S42" s="6"/>
    </row>
    <row r="43" spans="1:19" ht="24">
      <c r="A43" s="114"/>
      <c r="B43" s="55" t="s">
        <v>67</v>
      </c>
      <c r="C43" s="5"/>
      <c r="D43" s="33">
        <f t="shared" si="9"/>
        <v>469.22</v>
      </c>
      <c r="E43" s="33">
        <f t="shared" si="10"/>
        <v>469.22</v>
      </c>
      <c r="F43" s="33"/>
      <c r="G43" s="33"/>
      <c r="H43" s="33"/>
      <c r="I43" s="33"/>
      <c r="J43" s="33"/>
      <c r="K43" s="33"/>
      <c r="L43" s="33">
        <v>469.22</v>
      </c>
      <c r="M43" s="33">
        <v>469.22</v>
      </c>
      <c r="N43" s="32">
        <v>100</v>
      </c>
      <c r="O43" s="32">
        <v>100</v>
      </c>
      <c r="P43" s="69"/>
      <c r="Q43" s="6"/>
      <c r="R43" s="6"/>
      <c r="S43" s="115"/>
    </row>
    <row r="44" spans="1:19" ht="97.2" customHeight="1">
      <c r="A44" s="114"/>
      <c r="B44" s="55" t="s">
        <v>290</v>
      </c>
      <c r="C44" s="5"/>
      <c r="D44" s="33">
        <f t="shared" si="9"/>
        <v>5746.64</v>
      </c>
      <c r="E44" s="33">
        <f t="shared" si="10"/>
        <v>5746.64</v>
      </c>
      <c r="F44" s="33"/>
      <c r="G44" s="33"/>
      <c r="H44" s="33"/>
      <c r="I44" s="33"/>
      <c r="J44" s="33"/>
      <c r="K44" s="33"/>
      <c r="L44" s="33">
        <v>5746.64</v>
      </c>
      <c r="M44" s="33">
        <v>5746.64</v>
      </c>
      <c r="N44" s="32">
        <v>100</v>
      </c>
      <c r="O44" s="32">
        <v>100</v>
      </c>
      <c r="P44" s="32"/>
      <c r="Q44" s="6"/>
      <c r="R44" s="6"/>
      <c r="S44" s="6"/>
    </row>
    <row r="45" spans="1:19" ht="228">
      <c r="A45" s="114"/>
      <c r="B45" s="55" t="s">
        <v>288</v>
      </c>
      <c r="C45" s="5"/>
      <c r="D45" s="33">
        <f t="shared" si="9"/>
        <v>48794.8</v>
      </c>
      <c r="E45" s="33">
        <f t="shared" si="10"/>
        <v>48794.8</v>
      </c>
      <c r="F45" s="33"/>
      <c r="G45" s="33"/>
      <c r="H45" s="33">
        <v>48794.8</v>
      </c>
      <c r="I45" s="33">
        <v>48794.8</v>
      </c>
      <c r="J45" s="33"/>
      <c r="K45" s="33"/>
      <c r="L45" s="33"/>
      <c r="M45" s="33"/>
      <c r="N45" s="32">
        <v>100</v>
      </c>
      <c r="O45" s="32">
        <v>100</v>
      </c>
      <c r="P45" s="16" t="s">
        <v>289</v>
      </c>
      <c r="Q45" s="6">
        <v>100</v>
      </c>
      <c r="R45" s="6">
        <v>100</v>
      </c>
      <c r="S45" s="115">
        <v>100</v>
      </c>
    </row>
    <row r="46" spans="1:19" ht="72">
      <c r="A46" s="114"/>
      <c r="B46" s="116" t="s">
        <v>287</v>
      </c>
      <c r="C46" s="5"/>
      <c r="D46" s="33">
        <f t="shared" si="9"/>
        <v>533.1</v>
      </c>
      <c r="E46" s="33">
        <f t="shared" si="10"/>
        <v>533.1</v>
      </c>
      <c r="F46" s="33"/>
      <c r="G46" s="33"/>
      <c r="H46" s="33">
        <v>533.1</v>
      </c>
      <c r="I46" s="33">
        <v>533.1</v>
      </c>
      <c r="J46" s="33"/>
      <c r="K46" s="33"/>
      <c r="L46" s="33"/>
      <c r="M46" s="33"/>
      <c r="N46" s="32"/>
      <c r="O46" s="32"/>
      <c r="P46" s="32"/>
      <c r="Q46" s="6"/>
      <c r="R46" s="6"/>
      <c r="S46" s="6"/>
    </row>
    <row r="47" spans="1:19" ht="75.599999999999994" customHeight="1">
      <c r="A47" s="114"/>
      <c r="B47" s="39" t="s">
        <v>286</v>
      </c>
      <c r="C47" s="5"/>
      <c r="D47" s="33">
        <f t="shared" si="9"/>
        <v>214.72</v>
      </c>
      <c r="E47" s="33">
        <f t="shared" si="10"/>
        <v>214.72</v>
      </c>
      <c r="F47" s="33">
        <v>0</v>
      </c>
      <c r="G47" s="33">
        <v>0</v>
      </c>
      <c r="H47" s="33">
        <v>214.72</v>
      </c>
      <c r="I47" s="33">
        <v>214.72</v>
      </c>
      <c r="J47" s="33"/>
      <c r="K47" s="33"/>
      <c r="L47" s="33"/>
      <c r="M47" s="33"/>
      <c r="N47" s="32">
        <v>100</v>
      </c>
      <c r="O47" s="32">
        <v>100</v>
      </c>
      <c r="P47" s="32"/>
      <c r="Q47" s="6"/>
      <c r="R47" s="6"/>
      <c r="S47" s="6"/>
    </row>
    <row r="48" spans="1:19" ht="64.8" customHeight="1">
      <c r="A48" s="114"/>
      <c r="B48" s="39" t="s">
        <v>285</v>
      </c>
      <c r="C48" s="5"/>
      <c r="D48" s="33">
        <f t="shared" si="9"/>
        <v>20000</v>
      </c>
      <c r="E48" s="33">
        <f t="shared" si="10"/>
        <v>20000</v>
      </c>
      <c r="F48" s="33"/>
      <c r="G48" s="33"/>
      <c r="H48" s="33">
        <v>20000</v>
      </c>
      <c r="I48" s="33">
        <v>20000</v>
      </c>
      <c r="J48" s="33"/>
      <c r="K48" s="33"/>
      <c r="L48" s="33"/>
      <c r="M48" s="33"/>
      <c r="N48" s="32">
        <v>100</v>
      </c>
      <c r="O48" s="32">
        <v>100</v>
      </c>
      <c r="P48" s="32"/>
      <c r="Q48" s="6"/>
      <c r="R48" s="6"/>
      <c r="S48" s="6"/>
    </row>
    <row r="49" spans="1:19" ht="204.6" customHeight="1">
      <c r="A49" s="114"/>
      <c r="B49" s="59" t="s">
        <v>283</v>
      </c>
      <c r="C49" s="5"/>
      <c r="D49" s="33">
        <f t="shared" si="9"/>
        <v>269575.12999999995</v>
      </c>
      <c r="E49" s="33">
        <f t="shared" si="10"/>
        <v>269362.57</v>
      </c>
      <c r="F49" s="33">
        <f>F50+F51+F52+F53+F54+F55+F56+F57+F58+F59+F60+F61+F62+F63+F64+F67+F68+F69</f>
        <v>30894.560000000005</v>
      </c>
      <c r="G49" s="33">
        <f t="shared" ref="G49:M49" si="15">G50+G51+G52+G53+G54+G55+G56+G57+G58+G59+G60+G61+G62+G63+G64+G67+G68+G69</f>
        <v>30872.910000000003</v>
      </c>
      <c r="H49" s="33">
        <f t="shared" si="15"/>
        <v>184918.17999999996</v>
      </c>
      <c r="I49" s="33">
        <f t="shared" si="15"/>
        <v>184727.36999999997</v>
      </c>
      <c r="J49" s="33">
        <f t="shared" si="15"/>
        <v>45968.900000000009</v>
      </c>
      <c r="K49" s="33">
        <f t="shared" si="15"/>
        <v>45968.80000000001</v>
      </c>
      <c r="L49" s="33">
        <f t="shared" si="15"/>
        <v>7793.49</v>
      </c>
      <c r="M49" s="33">
        <f t="shared" si="15"/>
        <v>7793.49</v>
      </c>
      <c r="N49" s="32"/>
      <c r="O49" s="32"/>
      <c r="P49" s="32" t="s">
        <v>68</v>
      </c>
      <c r="Q49" s="6">
        <v>106.8</v>
      </c>
      <c r="R49" s="6">
        <v>106.7</v>
      </c>
      <c r="S49" s="6">
        <f>R49/Q49*100</f>
        <v>99.906367041198507</v>
      </c>
    </row>
    <row r="50" spans="1:19" ht="132">
      <c r="A50" s="114"/>
      <c r="B50" s="39" t="s">
        <v>282</v>
      </c>
      <c r="C50" s="5"/>
      <c r="D50" s="33">
        <f t="shared" si="9"/>
        <v>13806.4</v>
      </c>
      <c r="E50" s="33">
        <f t="shared" si="10"/>
        <v>13806.4</v>
      </c>
      <c r="F50" s="33"/>
      <c r="G50" s="33"/>
      <c r="H50" s="33"/>
      <c r="I50" s="33"/>
      <c r="J50" s="33">
        <v>13806.4</v>
      </c>
      <c r="K50" s="33">
        <v>13806.4</v>
      </c>
      <c r="L50" s="33"/>
      <c r="M50" s="33"/>
      <c r="N50" s="32">
        <v>100</v>
      </c>
      <c r="O50" s="32">
        <v>100</v>
      </c>
      <c r="P50" s="32"/>
      <c r="Q50" s="6"/>
      <c r="R50" s="6"/>
      <c r="S50" s="6"/>
    </row>
    <row r="51" spans="1:19" ht="135" customHeight="1">
      <c r="A51" s="114"/>
      <c r="B51" s="39" t="s">
        <v>69</v>
      </c>
      <c r="C51" s="5"/>
      <c r="D51" s="33">
        <f t="shared" si="9"/>
        <v>2805.98</v>
      </c>
      <c r="E51" s="33">
        <f t="shared" si="10"/>
        <v>2805.98</v>
      </c>
      <c r="F51" s="33"/>
      <c r="G51" s="33"/>
      <c r="H51" s="33"/>
      <c r="I51" s="33"/>
      <c r="J51" s="33">
        <v>2805.98</v>
      </c>
      <c r="K51" s="33">
        <v>2805.98</v>
      </c>
      <c r="L51" s="33"/>
      <c r="M51" s="33"/>
      <c r="N51" s="32">
        <v>100</v>
      </c>
      <c r="O51" s="32">
        <v>100</v>
      </c>
      <c r="P51" s="32" t="s">
        <v>281</v>
      </c>
      <c r="Q51" s="6">
        <v>35</v>
      </c>
      <c r="R51" s="6">
        <v>35</v>
      </c>
      <c r="S51" s="6">
        <v>100</v>
      </c>
    </row>
    <row r="52" spans="1:19" ht="229.8" customHeight="1">
      <c r="A52" s="114"/>
      <c r="B52" s="39" t="s">
        <v>280</v>
      </c>
      <c r="C52" s="5"/>
      <c r="D52" s="33">
        <f t="shared" si="9"/>
        <v>5450.13</v>
      </c>
      <c r="E52" s="33">
        <f t="shared" si="10"/>
        <v>5450.13</v>
      </c>
      <c r="F52" s="33"/>
      <c r="G52" s="33"/>
      <c r="H52" s="33"/>
      <c r="I52" s="33"/>
      <c r="J52" s="33">
        <v>5450.13</v>
      </c>
      <c r="K52" s="33">
        <v>5450.13</v>
      </c>
      <c r="L52" s="33"/>
      <c r="M52" s="33"/>
      <c r="N52" s="32">
        <v>100</v>
      </c>
      <c r="O52" s="32">
        <v>100</v>
      </c>
      <c r="P52" s="32" t="s">
        <v>70</v>
      </c>
      <c r="Q52" s="6">
        <v>96.4</v>
      </c>
      <c r="R52" s="6">
        <v>96.4</v>
      </c>
      <c r="S52" s="6">
        <v>100</v>
      </c>
    </row>
    <row r="53" spans="1:19" ht="24">
      <c r="A53" s="114"/>
      <c r="B53" s="113" t="s">
        <v>279</v>
      </c>
      <c r="C53" s="5"/>
      <c r="D53" s="33">
        <f t="shared" si="9"/>
        <v>4023.1</v>
      </c>
      <c r="E53" s="33">
        <f t="shared" si="10"/>
        <v>4023.1</v>
      </c>
      <c r="F53" s="117"/>
      <c r="G53" s="117"/>
      <c r="H53" s="117"/>
      <c r="I53" s="117"/>
      <c r="J53" s="117"/>
      <c r="K53" s="117"/>
      <c r="L53" s="33">
        <v>4023.1</v>
      </c>
      <c r="M53" s="33">
        <v>4023.1</v>
      </c>
      <c r="N53" s="32">
        <v>100</v>
      </c>
      <c r="O53" s="32">
        <v>100</v>
      </c>
      <c r="P53" s="70"/>
      <c r="Q53" s="7"/>
      <c r="R53" s="7"/>
      <c r="S53" s="7"/>
    </row>
    <row r="54" spans="1:19" ht="24">
      <c r="A54" s="114"/>
      <c r="B54" s="39" t="s">
        <v>75</v>
      </c>
      <c r="C54" s="5"/>
      <c r="D54" s="33">
        <f t="shared" si="9"/>
        <v>1212.8900000000001</v>
      </c>
      <c r="E54" s="33">
        <f t="shared" si="10"/>
        <v>1212.8900000000001</v>
      </c>
      <c r="F54" s="33"/>
      <c r="G54" s="33"/>
      <c r="H54" s="33"/>
      <c r="I54" s="33"/>
      <c r="J54" s="33"/>
      <c r="K54" s="33"/>
      <c r="L54" s="33">
        <v>1212.8900000000001</v>
      </c>
      <c r="M54" s="33">
        <v>1212.8900000000001</v>
      </c>
      <c r="N54" s="32">
        <v>100</v>
      </c>
      <c r="O54" s="32">
        <v>100</v>
      </c>
      <c r="P54" s="32"/>
      <c r="Q54" s="6"/>
      <c r="R54" s="6"/>
      <c r="S54" s="6"/>
    </row>
    <row r="55" spans="1:19" ht="72">
      <c r="A55" s="114"/>
      <c r="B55" s="39" t="s">
        <v>275</v>
      </c>
      <c r="C55" s="5"/>
      <c r="D55" s="33">
        <f t="shared" si="9"/>
        <v>22419.57</v>
      </c>
      <c r="E55" s="33">
        <f t="shared" si="10"/>
        <v>22419.47</v>
      </c>
      <c r="F55" s="33"/>
      <c r="G55" s="33"/>
      <c r="H55" s="33"/>
      <c r="I55" s="33"/>
      <c r="J55" s="33">
        <v>22419.57</v>
      </c>
      <c r="K55" s="33">
        <v>22419.47</v>
      </c>
      <c r="L55" s="33"/>
      <c r="M55" s="33"/>
      <c r="N55" s="32">
        <v>100</v>
      </c>
      <c r="O55" s="32">
        <f>E55/D55*100</f>
        <v>99.999553961115225</v>
      </c>
      <c r="P55" s="32"/>
      <c r="Q55" s="6"/>
      <c r="R55" s="6"/>
      <c r="S55" s="6"/>
    </row>
    <row r="56" spans="1:19" ht="202.2" customHeight="1">
      <c r="A56" s="114"/>
      <c r="B56" s="113" t="s">
        <v>278</v>
      </c>
      <c r="C56" s="5"/>
      <c r="D56" s="117">
        <v>0</v>
      </c>
      <c r="E56" s="117">
        <v>0</v>
      </c>
      <c r="F56" s="117"/>
      <c r="G56" s="117"/>
      <c r="H56" s="117"/>
      <c r="I56" s="117"/>
      <c r="J56" s="117"/>
      <c r="K56" s="117"/>
      <c r="L56" s="33"/>
      <c r="M56" s="33"/>
      <c r="N56" s="32"/>
      <c r="O56" s="32"/>
      <c r="P56" s="32" t="s">
        <v>71</v>
      </c>
      <c r="Q56" s="6">
        <v>100</v>
      </c>
      <c r="R56" s="6">
        <v>100</v>
      </c>
      <c r="S56" s="6">
        <v>100</v>
      </c>
    </row>
    <row r="57" spans="1:19" ht="24">
      <c r="A57" s="114"/>
      <c r="B57" s="39" t="s">
        <v>72</v>
      </c>
      <c r="C57" s="5"/>
      <c r="D57" s="33">
        <f t="shared" ref="D57:E60" si="16">F57+H57+J57+L57</f>
        <v>2502.73</v>
      </c>
      <c r="E57" s="33">
        <f t="shared" si="16"/>
        <v>2425.96</v>
      </c>
      <c r="F57" s="33"/>
      <c r="G57" s="33"/>
      <c r="H57" s="33">
        <v>1259.5</v>
      </c>
      <c r="I57" s="33">
        <v>1182.73</v>
      </c>
      <c r="J57" s="33">
        <v>1243.23</v>
      </c>
      <c r="K57" s="33">
        <v>1243.23</v>
      </c>
      <c r="L57" s="33"/>
      <c r="M57" s="33"/>
      <c r="N57" s="32">
        <v>100</v>
      </c>
      <c r="O57" s="32">
        <f>E57/D57*100</f>
        <v>96.932549655775887</v>
      </c>
      <c r="P57" s="32"/>
      <c r="Q57" s="6"/>
      <c r="R57" s="6"/>
      <c r="S57" s="6"/>
    </row>
    <row r="58" spans="1:19" ht="168">
      <c r="A58" s="114"/>
      <c r="B58" s="116" t="s">
        <v>277</v>
      </c>
      <c r="C58" s="4"/>
      <c r="D58" s="33">
        <f t="shared" si="16"/>
        <v>169891.5</v>
      </c>
      <c r="E58" s="33">
        <f t="shared" si="16"/>
        <v>169891.5</v>
      </c>
      <c r="F58" s="33"/>
      <c r="G58" s="33"/>
      <c r="H58" s="33">
        <v>169891.5</v>
      </c>
      <c r="I58" s="33">
        <v>169891.5</v>
      </c>
      <c r="J58" s="33"/>
      <c r="K58" s="33"/>
      <c r="L58" s="33"/>
      <c r="M58" s="33"/>
      <c r="N58" s="32">
        <v>100</v>
      </c>
      <c r="O58" s="118">
        <v>100</v>
      </c>
      <c r="P58" s="32"/>
      <c r="Q58" s="6"/>
      <c r="R58" s="6"/>
      <c r="S58" s="6"/>
    </row>
    <row r="59" spans="1:19" ht="201.6" customHeight="1">
      <c r="A59" s="114"/>
      <c r="B59" s="59" t="s">
        <v>276</v>
      </c>
      <c r="C59" s="4"/>
      <c r="D59" s="33">
        <f t="shared" si="16"/>
        <v>507.4</v>
      </c>
      <c r="E59" s="33">
        <f t="shared" si="16"/>
        <v>393.36</v>
      </c>
      <c r="F59" s="33"/>
      <c r="G59" s="33"/>
      <c r="H59" s="33">
        <v>507.4</v>
      </c>
      <c r="I59" s="33">
        <v>393.36</v>
      </c>
      <c r="J59" s="33"/>
      <c r="K59" s="33"/>
      <c r="L59" s="33"/>
      <c r="M59" s="33"/>
      <c r="N59" s="32">
        <v>100</v>
      </c>
      <c r="O59" s="32">
        <f>E59/D59*100</f>
        <v>77.524635396137171</v>
      </c>
      <c r="P59" s="16"/>
      <c r="Q59" s="6">
        <v>100</v>
      </c>
      <c r="R59" s="6">
        <v>100</v>
      </c>
      <c r="S59" s="6">
        <v>100</v>
      </c>
    </row>
    <row r="60" spans="1:19" ht="76.8" customHeight="1">
      <c r="A60" s="114"/>
      <c r="B60" s="59" t="s">
        <v>275</v>
      </c>
      <c r="C60" s="4"/>
      <c r="D60" s="33">
        <f t="shared" si="16"/>
        <v>240.37</v>
      </c>
      <c r="E60" s="33">
        <f t="shared" si="16"/>
        <v>240.37</v>
      </c>
      <c r="F60" s="33"/>
      <c r="G60" s="33"/>
      <c r="H60" s="33">
        <v>240.37</v>
      </c>
      <c r="I60" s="33">
        <v>240.37</v>
      </c>
      <c r="J60" s="33"/>
      <c r="K60" s="33"/>
      <c r="L60" s="33"/>
      <c r="M60" s="33"/>
      <c r="N60" s="32">
        <v>100</v>
      </c>
      <c r="O60" s="32">
        <v>100</v>
      </c>
      <c r="P60" s="32"/>
      <c r="Q60" s="6"/>
      <c r="R60" s="6"/>
      <c r="S60" s="6"/>
    </row>
    <row r="61" spans="1:19" ht="72">
      <c r="A61" s="114"/>
      <c r="B61" s="59" t="s">
        <v>273</v>
      </c>
      <c r="C61" s="4"/>
      <c r="D61" s="33">
        <f>F61+H61+J61</f>
        <v>10471.94</v>
      </c>
      <c r="E61" s="33">
        <f>G61+I61+K61</f>
        <v>10471.94</v>
      </c>
      <c r="F61" s="33">
        <v>8887.6</v>
      </c>
      <c r="G61" s="33">
        <v>8887.6</v>
      </c>
      <c r="H61" s="33">
        <v>1568.4</v>
      </c>
      <c r="I61" s="33">
        <v>1568.4</v>
      </c>
      <c r="J61" s="33">
        <v>15.94</v>
      </c>
      <c r="K61" s="33">
        <v>15.94</v>
      </c>
      <c r="L61" s="33"/>
      <c r="M61" s="33"/>
      <c r="N61" s="32">
        <v>100</v>
      </c>
      <c r="O61" s="32">
        <v>100</v>
      </c>
      <c r="P61" s="32"/>
      <c r="Q61" s="6"/>
      <c r="R61" s="6"/>
      <c r="S61" s="6"/>
    </row>
    <row r="62" spans="1:19" ht="70.8" customHeight="1">
      <c r="A62" s="114"/>
      <c r="B62" s="59" t="s">
        <v>274</v>
      </c>
      <c r="C62" s="4"/>
      <c r="D62" s="33">
        <f>F62</f>
        <v>12186.7</v>
      </c>
      <c r="E62" s="33">
        <f>G62</f>
        <v>12165.05</v>
      </c>
      <c r="F62" s="33">
        <v>12186.7</v>
      </c>
      <c r="G62" s="33">
        <v>12165.05</v>
      </c>
      <c r="H62" s="33"/>
      <c r="I62" s="33"/>
      <c r="J62" s="33"/>
      <c r="K62" s="33"/>
      <c r="L62" s="33"/>
      <c r="M62" s="33"/>
      <c r="N62" s="32">
        <v>100</v>
      </c>
      <c r="O62" s="32">
        <f>E62/D62*100</f>
        <v>99.822347313054379</v>
      </c>
      <c r="P62" s="32"/>
      <c r="Q62" s="6"/>
      <c r="R62" s="6"/>
      <c r="S62" s="6"/>
    </row>
    <row r="63" spans="1:19" ht="192.6" customHeight="1">
      <c r="A63" s="114"/>
      <c r="B63" s="59" t="s">
        <v>284</v>
      </c>
      <c r="C63" s="4"/>
      <c r="D63" s="33">
        <f t="shared" ref="D63:D71" si="17">F63+H63+J63+L63</f>
        <v>8735.65</v>
      </c>
      <c r="E63" s="33">
        <f t="shared" ref="E63:E71" si="18">G63+I63+K63+M63</f>
        <v>8735.65</v>
      </c>
      <c r="F63" s="33"/>
      <c r="G63" s="33"/>
      <c r="H63" s="33">
        <v>8593.1</v>
      </c>
      <c r="I63" s="33">
        <v>8593.1</v>
      </c>
      <c r="J63" s="33">
        <v>142.55000000000001</v>
      </c>
      <c r="K63" s="33">
        <v>142.55000000000001</v>
      </c>
      <c r="L63" s="33"/>
      <c r="M63" s="33"/>
      <c r="N63" s="32">
        <v>100</v>
      </c>
      <c r="O63" s="32">
        <v>100</v>
      </c>
      <c r="P63" s="32" t="s">
        <v>73</v>
      </c>
      <c r="Q63" s="6">
        <v>99.6</v>
      </c>
      <c r="R63" s="6">
        <v>99.6</v>
      </c>
      <c r="S63" s="6">
        <v>100</v>
      </c>
    </row>
    <row r="64" spans="1:19" ht="91.8" customHeight="1">
      <c r="A64" s="114"/>
      <c r="B64" s="59" t="s">
        <v>271</v>
      </c>
      <c r="C64" s="4"/>
      <c r="D64" s="33">
        <f t="shared" si="17"/>
        <v>5296.84</v>
      </c>
      <c r="E64" s="33">
        <f t="shared" si="18"/>
        <v>5296.84</v>
      </c>
      <c r="F64" s="33"/>
      <c r="G64" s="33"/>
      <c r="H64" s="33">
        <f t="shared" ref="H64:M64" si="19">H65+H66</f>
        <v>2657.5</v>
      </c>
      <c r="I64" s="33">
        <f t="shared" si="19"/>
        <v>2657.5</v>
      </c>
      <c r="J64" s="33">
        <f t="shared" si="19"/>
        <v>81.84</v>
      </c>
      <c r="K64" s="33">
        <f t="shared" si="19"/>
        <v>81.84</v>
      </c>
      <c r="L64" s="33">
        <f t="shared" si="19"/>
        <v>2557.5</v>
      </c>
      <c r="M64" s="33">
        <f t="shared" si="19"/>
        <v>2557.5</v>
      </c>
      <c r="N64" s="32"/>
      <c r="O64" s="32"/>
      <c r="P64" s="32"/>
      <c r="Q64" s="6"/>
      <c r="R64" s="6"/>
      <c r="S64" s="6"/>
    </row>
    <row r="65" spans="1:19" ht="145.80000000000001" customHeight="1">
      <c r="A65" s="114"/>
      <c r="B65" s="59" t="s">
        <v>272</v>
      </c>
      <c r="C65" s="4"/>
      <c r="D65" s="33">
        <f t="shared" si="17"/>
        <v>5196.84</v>
      </c>
      <c r="E65" s="33">
        <f t="shared" si="18"/>
        <v>5196.84</v>
      </c>
      <c r="F65" s="33"/>
      <c r="G65" s="33"/>
      <c r="H65" s="33">
        <v>2557.5</v>
      </c>
      <c r="I65" s="33">
        <v>2557.5</v>
      </c>
      <c r="J65" s="33">
        <v>81.84</v>
      </c>
      <c r="K65" s="33">
        <v>81.84</v>
      </c>
      <c r="L65" s="33">
        <v>2557.5</v>
      </c>
      <c r="M65" s="33">
        <v>2557.5</v>
      </c>
      <c r="N65" s="32">
        <v>100</v>
      </c>
      <c r="O65" s="32">
        <v>100</v>
      </c>
      <c r="P65" s="32"/>
      <c r="Q65" s="6"/>
      <c r="R65" s="6"/>
      <c r="S65" s="6"/>
    </row>
    <row r="66" spans="1:19" ht="123.6" customHeight="1">
      <c r="A66" s="114"/>
      <c r="B66" s="59" t="s">
        <v>270</v>
      </c>
      <c r="C66" s="4"/>
      <c r="D66" s="33">
        <f t="shared" si="17"/>
        <v>100</v>
      </c>
      <c r="E66" s="33">
        <f t="shared" si="18"/>
        <v>100</v>
      </c>
      <c r="F66" s="33"/>
      <c r="G66" s="33"/>
      <c r="H66" s="33">
        <v>100</v>
      </c>
      <c r="I66" s="33">
        <v>100</v>
      </c>
      <c r="J66" s="33"/>
      <c r="K66" s="33"/>
      <c r="L66" s="33"/>
      <c r="M66" s="33"/>
      <c r="N66" s="32">
        <v>100</v>
      </c>
      <c r="O66" s="32">
        <v>100</v>
      </c>
      <c r="P66" s="32"/>
      <c r="Q66" s="6"/>
      <c r="R66" s="6"/>
      <c r="S66" s="6"/>
    </row>
    <row r="67" spans="1:19" ht="48">
      <c r="A67" s="114"/>
      <c r="B67" s="55" t="s">
        <v>269</v>
      </c>
      <c r="C67" s="4"/>
      <c r="D67" s="33">
        <f t="shared" si="17"/>
        <v>5890.35</v>
      </c>
      <c r="E67" s="33">
        <f t="shared" si="18"/>
        <v>5890.35</v>
      </c>
      <c r="F67" s="33">
        <v>5770.66</v>
      </c>
      <c r="G67" s="33">
        <v>5770.66</v>
      </c>
      <c r="H67" s="33">
        <v>117.77</v>
      </c>
      <c r="I67" s="33">
        <v>117.77</v>
      </c>
      <c r="J67" s="33">
        <v>1.92</v>
      </c>
      <c r="K67" s="33">
        <v>1.92</v>
      </c>
      <c r="L67" s="33"/>
      <c r="M67" s="33"/>
      <c r="N67" s="32">
        <v>100</v>
      </c>
      <c r="O67" s="32">
        <v>100</v>
      </c>
      <c r="P67" s="16"/>
      <c r="Q67" s="6"/>
      <c r="R67" s="6"/>
      <c r="S67" s="119"/>
    </row>
    <row r="68" spans="1:19" ht="60.6" customHeight="1">
      <c r="A68" s="114"/>
      <c r="B68" s="39" t="s">
        <v>268</v>
      </c>
      <c r="C68" s="4"/>
      <c r="D68" s="33">
        <f t="shared" si="17"/>
        <v>2233.41</v>
      </c>
      <c r="E68" s="33">
        <f t="shared" si="18"/>
        <v>2233.41</v>
      </c>
      <c r="F68" s="33">
        <v>2188.04</v>
      </c>
      <c r="G68" s="33">
        <v>2188.04</v>
      </c>
      <c r="H68" s="33">
        <v>44.65</v>
      </c>
      <c r="I68" s="33">
        <v>44.65</v>
      </c>
      <c r="J68" s="33">
        <v>0.72</v>
      </c>
      <c r="K68" s="33">
        <v>0.72</v>
      </c>
      <c r="L68" s="33"/>
      <c r="M68" s="33"/>
      <c r="N68" s="32">
        <v>100</v>
      </c>
      <c r="O68" s="32">
        <v>100</v>
      </c>
      <c r="P68" s="32"/>
      <c r="Q68" s="6"/>
      <c r="R68" s="6"/>
      <c r="S68" s="6"/>
    </row>
    <row r="69" spans="1:19" ht="72" customHeight="1">
      <c r="A69" s="114"/>
      <c r="B69" s="113" t="s">
        <v>267</v>
      </c>
      <c r="C69" s="4"/>
      <c r="D69" s="33">
        <f t="shared" si="17"/>
        <v>1900.1699999999998</v>
      </c>
      <c r="E69" s="33">
        <f t="shared" si="18"/>
        <v>1900.1699999999998</v>
      </c>
      <c r="F69" s="33">
        <v>1861.56</v>
      </c>
      <c r="G69" s="33">
        <v>1861.56</v>
      </c>
      <c r="H69" s="33">
        <v>37.99</v>
      </c>
      <c r="I69" s="33">
        <v>37.99</v>
      </c>
      <c r="J69" s="33">
        <v>0.62</v>
      </c>
      <c r="K69" s="33">
        <v>0.62</v>
      </c>
      <c r="L69" s="33"/>
      <c r="M69" s="33"/>
      <c r="N69" s="32">
        <v>100</v>
      </c>
      <c r="O69" s="32">
        <v>100</v>
      </c>
      <c r="P69" s="32"/>
      <c r="Q69" s="6"/>
      <c r="R69" s="6"/>
      <c r="S69" s="6"/>
    </row>
    <row r="70" spans="1:19" ht="72">
      <c r="A70" s="114"/>
      <c r="B70" s="116" t="s">
        <v>74</v>
      </c>
      <c r="C70" s="4"/>
      <c r="D70" s="33">
        <f t="shared" si="17"/>
        <v>29118.42</v>
      </c>
      <c r="E70" s="33">
        <f t="shared" si="18"/>
        <v>29118.42</v>
      </c>
      <c r="F70" s="33">
        <v>0</v>
      </c>
      <c r="G70" s="33">
        <v>0</v>
      </c>
      <c r="H70" s="33">
        <f t="shared" ref="H70:M70" si="20">H71+H72+H73+H74</f>
        <v>418.61</v>
      </c>
      <c r="I70" s="33">
        <f t="shared" si="20"/>
        <v>418.61</v>
      </c>
      <c r="J70" s="33">
        <f t="shared" si="20"/>
        <v>28195.1</v>
      </c>
      <c r="K70" s="33">
        <f t="shared" si="20"/>
        <v>28195.1</v>
      </c>
      <c r="L70" s="33">
        <f t="shared" si="20"/>
        <v>504.71</v>
      </c>
      <c r="M70" s="33">
        <f t="shared" si="20"/>
        <v>504.71</v>
      </c>
      <c r="N70" s="32">
        <v>100</v>
      </c>
      <c r="O70" s="118">
        <v>100</v>
      </c>
      <c r="P70" s="71"/>
      <c r="Q70" s="115"/>
      <c r="R70" s="6"/>
      <c r="S70" s="6"/>
    </row>
    <row r="71" spans="1:19" ht="293.39999999999998" customHeight="1">
      <c r="A71" s="114"/>
      <c r="B71" s="116" t="s">
        <v>266</v>
      </c>
      <c r="C71" s="4"/>
      <c r="D71" s="33">
        <f t="shared" si="17"/>
        <v>28650.489999999998</v>
      </c>
      <c r="E71" s="33">
        <f t="shared" si="18"/>
        <v>28650.489999999998</v>
      </c>
      <c r="F71" s="33"/>
      <c r="G71" s="33"/>
      <c r="H71" s="33">
        <v>140</v>
      </c>
      <c r="I71" s="33">
        <v>140</v>
      </c>
      <c r="J71" s="33">
        <v>28005.78</v>
      </c>
      <c r="K71" s="33">
        <v>28005.78</v>
      </c>
      <c r="L71" s="33">
        <v>504.71</v>
      </c>
      <c r="M71" s="33">
        <v>504.71</v>
      </c>
      <c r="N71" s="32">
        <v>100</v>
      </c>
      <c r="O71" s="118">
        <v>100</v>
      </c>
      <c r="P71" s="16" t="s">
        <v>299</v>
      </c>
      <c r="Q71" s="115">
        <v>100</v>
      </c>
      <c r="R71" s="6">
        <v>100</v>
      </c>
      <c r="S71" s="6">
        <v>100</v>
      </c>
    </row>
    <row r="72" spans="1:19" ht="144">
      <c r="A72" s="114"/>
      <c r="B72" s="116" t="s">
        <v>265</v>
      </c>
      <c r="C72" s="4"/>
      <c r="D72" s="33">
        <f t="shared" ref="D72:D82" si="21">F72+H72+J72+L72</f>
        <v>102.5</v>
      </c>
      <c r="E72" s="33">
        <f>G72+I72+K72</f>
        <v>102.5</v>
      </c>
      <c r="F72" s="33"/>
      <c r="G72" s="33"/>
      <c r="H72" s="33">
        <v>102.5</v>
      </c>
      <c r="I72" s="33">
        <v>102.5</v>
      </c>
      <c r="J72" s="33"/>
      <c r="K72" s="33"/>
      <c r="L72" s="33"/>
      <c r="M72" s="33"/>
      <c r="N72" s="32">
        <v>100</v>
      </c>
      <c r="O72" s="118">
        <v>100</v>
      </c>
      <c r="P72" s="71"/>
      <c r="Q72" s="115"/>
      <c r="R72" s="6"/>
      <c r="S72" s="6"/>
    </row>
    <row r="73" spans="1:19" ht="301.8" customHeight="1">
      <c r="A73" s="114"/>
      <c r="B73" s="116" t="s">
        <v>76</v>
      </c>
      <c r="C73" s="4"/>
      <c r="D73" s="33">
        <f t="shared" si="21"/>
        <v>189.32</v>
      </c>
      <c r="E73" s="33">
        <f t="shared" ref="E73:E84" si="22">G73+I73+K73+M73</f>
        <v>189.32</v>
      </c>
      <c r="F73" s="33"/>
      <c r="G73" s="33"/>
      <c r="H73" s="33"/>
      <c r="I73" s="33"/>
      <c r="J73" s="33">
        <v>189.32</v>
      </c>
      <c r="K73" s="33">
        <v>189.32</v>
      </c>
      <c r="L73" s="33"/>
      <c r="M73" s="33"/>
      <c r="N73" s="32">
        <v>100</v>
      </c>
      <c r="O73" s="32">
        <v>100</v>
      </c>
      <c r="P73" s="16" t="s">
        <v>264</v>
      </c>
      <c r="Q73" s="120">
        <v>89.1</v>
      </c>
      <c r="R73" s="6">
        <v>89.1</v>
      </c>
      <c r="S73" s="119">
        <v>100</v>
      </c>
    </row>
    <row r="74" spans="1:19" ht="166.8" customHeight="1">
      <c r="A74" s="114"/>
      <c r="B74" s="116" t="s">
        <v>263</v>
      </c>
      <c r="C74" s="4"/>
      <c r="D74" s="33">
        <f t="shared" si="21"/>
        <v>176.11</v>
      </c>
      <c r="E74" s="33">
        <f t="shared" si="22"/>
        <v>176.11</v>
      </c>
      <c r="F74" s="33"/>
      <c r="G74" s="33"/>
      <c r="H74" s="33">
        <v>176.11</v>
      </c>
      <c r="I74" s="33">
        <v>176.11</v>
      </c>
      <c r="J74" s="33"/>
      <c r="K74" s="33"/>
      <c r="L74" s="33"/>
      <c r="M74" s="33"/>
      <c r="N74" s="32">
        <v>100</v>
      </c>
      <c r="O74" s="32">
        <v>100</v>
      </c>
      <c r="P74" s="16"/>
      <c r="Q74" s="121"/>
      <c r="R74" s="122"/>
      <c r="S74" s="119"/>
    </row>
    <row r="75" spans="1:19" ht="72">
      <c r="A75" s="114"/>
      <c r="B75" s="116" t="s">
        <v>77</v>
      </c>
      <c r="C75" s="4"/>
      <c r="D75" s="33">
        <f t="shared" si="21"/>
        <v>6297.24</v>
      </c>
      <c r="E75" s="33">
        <f t="shared" si="22"/>
        <v>6297.24</v>
      </c>
      <c r="F75" s="33">
        <v>0</v>
      </c>
      <c r="G75" s="33">
        <v>0</v>
      </c>
      <c r="H75" s="33">
        <f t="shared" ref="H75:M75" si="23">H76+H77</f>
        <v>5355.8</v>
      </c>
      <c r="I75" s="33">
        <f t="shared" si="23"/>
        <v>5355.8</v>
      </c>
      <c r="J75" s="33">
        <f t="shared" si="23"/>
        <v>933.20999999999992</v>
      </c>
      <c r="K75" s="33">
        <f t="shared" si="23"/>
        <v>933.20999999999992</v>
      </c>
      <c r="L75" s="33">
        <f t="shared" si="23"/>
        <v>8.23</v>
      </c>
      <c r="M75" s="33">
        <f t="shared" si="23"/>
        <v>8.23</v>
      </c>
      <c r="N75" s="32">
        <v>100</v>
      </c>
      <c r="O75" s="118">
        <v>100</v>
      </c>
      <c r="P75" s="71"/>
      <c r="Q75" s="6"/>
      <c r="R75" s="6"/>
      <c r="S75" s="6"/>
    </row>
    <row r="76" spans="1:19" ht="267.60000000000002" customHeight="1">
      <c r="A76" s="114"/>
      <c r="B76" s="39" t="s">
        <v>262</v>
      </c>
      <c r="C76" s="4"/>
      <c r="D76" s="33">
        <f t="shared" si="21"/>
        <v>16.670000000000002</v>
      </c>
      <c r="E76" s="33">
        <f t="shared" si="22"/>
        <v>16.670000000000002</v>
      </c>
      <c r="F76" s="33"/>
      <c r="G76" s="33"/>
      <c r="H76" s="33"/>
      <c r="I76" s="33"/>
      <c r="J76" s="33">
        <v>16.670000000000002</v>
      </c>
      <c r="K76" s="33">
        <v>16.670000000000002</v>
      </c>
      <c r="L76" s="33"/>
      <c r="M76" s="33"/>
      <c r="N76" s="32">
        <v>100</v>
      </c>
      <c r="O76" s="32">
        <v>100</v>
      </c>
      <c r="P76" s="16" t="s">
        <v>78</v>
      </c>
      <c r="Q76" s="6">
        <v>22</v>
      </c>
      <c r="R76" s="6">
        <v>22</v>
      </c>
      <c r="S76" s="6">
        <v>100</v>
      </c>
    </row>
    <row r="77" spans="1:19" ht="157.19999999999999" customHeight="1">
      <c r="A77" s="114"/>
      <c r="B77" s="55" t="s">
        <v>261</v>
      </c>
      <c r="C77" s="4"/>
      <c r="D77" s="33">
        <f t="shared" si="21"/>
        <v>6280.57</v>
      </c>
      <c r="E77" s="33">
        <f t="shared" si="22"/>
        <v>6280.57</v>
      </c>
      <c r="F77" s="33"/>
      <c r="G77" s="33"/>
      <c r="H77" s="33">
        <v>5355.8</v>
      </c>
      <c r="I77" s="33">
        <v>5355.8</v>
      </c>
      <c r="J77" s="33">
        <v>916.54</v>
      </c>
      <c r="K77" s="33">
        <v>916.54</v>
      </c>
      <c r="L77" s="33">
        <v>8.23</v>
      </c>
      <c r="M77" s="33">
        <v>8.23</v>
      </c>
      <c r="N77" s="32">
        <v>100</v>
      </c>
      <c r="O77" s="32">
        <v>100</v>
      </c>
      <c r="P77" s="16" t="s">
        <v>79</v>
      </c>
      <c r="Q77" s="6">
        <v>95.7</v>
      </c>
      <c r="R77" s="6">
        <v>95.7</v>
      </c>
      <c r="S77" s="6">
        <v>100</v>
      </c>
    </row>
    <row r="78" spans="1:19" ht="72">
      <c r="A78" s="114"/>
      <c r="B78" s="116" t="s">
        <v>260</v>
      </c>
      <c r="C78" s="4"/>
      <c r="D78" s="33">
        <f t="shared" si="21"/>
        <v>14719.42</v>
      </c>
      <c r="E78" s="33">
        <f t="shared" si="22"/>
        <v>14719.42</v>
      </c>
      <c r="F78" s="33">
        <v>0</v>
      </c>
      <c r="G78" s="33">
        <v>0</v>
      </c>
      <c r="H78" s="33">
        <v>0</v>
      </c>
      <c r="I78" s="33">
        <v>0</v>
      </c>
      <c r="J78" s="33">
        <f>J79+J80</f>
        <v>14719.42</v>
      </c>
      <c r="K78" s="33">
        <f>K79+K80</f>
        <v>14719.42</v>
      </c>
      <c r="L78" s="33">
        <v>0</v>
      </c>
      <c r="M78" s="33">
        <v>0</v>
      </c>
      <c r="N78" s="32">
        <v>100</v>
      </c>
      <c r="O78" s="118">
        <v>100</v>
      </c>
      <c r="P78" s="71"/>
      <c r="Q78" s="6"/>
      <c r="R78" s="6"/>
      <c r="S78" s="6"/>
    </row>
    <row r="79" spans="1:19" ht="216" customHeight="1">
      <c r="A79" s="114"/>
      <c r="B79" s="39" t="s">
        <v>259</v>
      </c>
      <c r="C79" s="4"/>
      <c r="D79" s="33">
        <f t="shared" si="21"/>
        <v>3575.44</v>
      </c>
      <c r="E79" s="33">
        <f t="shared" si="22"/>
        <v>3575.44</v>
      </c>
      <c r="F79" s="33"/>
      <c r="G79" s="33"/>
      <c r="H79" s="33"/>
      <c r="I79" s="33"/>
      <c r="J79" s="33">
        <v>3575.44</v>
      </c>
      <c r="K79" s="33">
        <v>3575.44</v>
      </c>
      <c r="L79" s="33"/>
      <c r="M79" s="33"/>
      <c r="N79" s="32">
        <v>100</v>
      </c>
      <c r="O79" s="32">
        <v>100</v>
      </c>
      <c r="P79" s="16" t="s">
        <v>80</v>
      </c>
      <c r="Q79" s="6">
        <v>100</v>
      </c>
      <c r="R79" s="6">
        <v>100</v>
      </c>
      <c r="S79" s="115">
        <v>100</v>
      </c>
    </row>
    <row r="80" spans="1:19" ht="220.8" customHeight="1">
      <c r="A80" s="114"/>
      <c r="B80" s="55" t="s">
        <v>258</v>
      </c>
      <c r="C80" s="4"/>
      <c r="D80" s="33">
        <f t="shared" si="21"/>
        <v>11143.98</v>
      </c>
      <c r="E80" s="33">
        <f t="shared" si="22"/>
        <v>11143.98</v>
      </c>
      <c r="F80" s="33"/>
      <c r="G80" s="33"/>
      <c r="H80" s="33"/>
      <c r="I80" s="33"/>
      <c r="J80" s="33">
        <v>11143.98</v>
      </c>
      <c r="K80" s="33">
        <v>11143.98</v>
      </c>
      <c r="L80" s="33"/>
      <c r="M80" s="33"/>
      <c r="N80" s="32">
        <v>100</v>
      </c>
      <c r="O80" s="32">
        <v>100</v>
      </c>
      <c r="P80" s="16"/>
      <c r="Q80" s="6"/>
      <c r="R80" s="6"/>
      <c r="S80" s="6"/>
    </row>
    <row r="81" spans="1:19" ht="111" customHeight="1">
      <c r="A81" s="114"/>
      <c r="B81" s="116" t="s">
        <v>81</v>
      </c>
      <c r="C81" s="4"/>
      <c r="D81" s="33">
        <f t="shared" si="21"/>
        <v>27787.87</v>
      </c>
      <c r="E81" s="33">
        <f t="shared" si="22"/>
        <v>27787.87</v>
      </c>
      <c r="F81" s="33">
        <v>0</v>
      </c>
      <c r="G81" s="33">
        <v>0</v>
      </c>
      <c r="H81" s="33">
        <f t="shared" ref="H81:M81" si="24">H82+H83+H84</f>
        <v>1516.95</v>
      </c>
      <c r="I81" s="33">
        <f t="shared" si="24"/>
        <v>1516.95</v>
      </c>
      <c r="J81" s="33">
        <f t="shared" si="24"/>
        <v>23813.35</v>
      </c>
      <c r="K81" s="33">
        <f t="shared" si="24"/>
        <v>23813.35</v>
      </c>
      <c r="L81" s="33">
        <f t="shared" si="24"/>
        <v>2457.5700000000002</v>
      </c>
      <c r="M81" s="33">
        <f t="shared" si="24"/>
        <v>2457.5700000000002</v>
      </c>
      <c r="N81" s="32">
        <v>100</v>
      </c>
      <c r="O81" s="118">
        <v>100</v>
      </c>
      <c r="P81" s="16" t="s">
        <v>82</v>
      </c>
      <c r="Q81" s="122">
        <v>52.7</v>
      </c>
      <c r="R81" s="122">
        <v>52.7</v>
      </c>
      <c r="S81" s="119">
        <v>100</v>
      </c>
    </row>
    <row r="82" spans="1:19" ht="174" customHeight="1">
      <c r="A82" s="114"/>
      <c r="B82" s="116" t="s">
        <v>257</v>
      </c>
      <c r="C82" s="4"/>
      <c r="D82" s="33">
        <f t="shared" si="21"/>
        <v>1162.07</v>
      </c>
      <c r="E82" s="33">
        <f t="shared" si="22"/>
        <v>1162.07</v>
      </c>
      <c r="F82" s="33"/>
      <c r="G82" s="33"/>
      <c r="H82" s="33">
        <v>1136.95</v>
      </c>
      <c r="I82" s="33">
        <v>1136.95</v>
      </c>
      <c r="J82" s="33">
        <v>25.12</v>
      </c>
      <c r="K82" s="33">
        <v>25.12</v>
      </c>
      <c r="L82" s="33"/>
      <c r="M82" s="33"/>
      <c r="N82" s="32">
        <v>100</v>
      </c>
      <c r="O82" s="118">
        <v>100</v>
      </c>
      <c r="P82" s="16"/>
      <c r="Q82" s="122"/>
      <c r="R82" s="122"/>
      <c r="S82" s="119"/>
    </row>
    <row r="83" spans="1:19" ht="101.25" customHeight="1">
      <c r="A83" s="114"/>
      <c r="B83" s="55" t="s">
        <v>83</v>
      </c>
      <c r="C83" s="4"/>
      <c r="D83" s="33">
        <f>F83+H83+J83+M83</f>
        <v>215.52</v>
      </c>
      <c r="E83" s="33">
        <f t="shared" si="22"/>
        <v>215.52</v>
      </c>
      <c r="F83" s="33"/>
      <c r="G83" s="33"/>
      <c r="H83" s="33"/>
      <c r="I83" s="33"/>
      <c r="J83" s="33">
        <v>215.52</v>
      </c>
      <c r="K83" s="33">
        <v>215.52</v>
      </c>
      <c r="L83" s="33"/>
      <c r="M83" s="33"/>
      <c r="N83" s="32">
        <v>100</v>
      </c>
      <c r="O83" s="32">
        <v>100</v>
      </c>
      <c r="P83" s="71"/>
      <c r="Q83" s="122"/>
      <c r="R83" s="122"/>
      <c r="S83" s="6"/>
    </row>
    <row r="84" spans="1:19" ht="280.8" customHeight="1">
      <c r="A84" s="114"/>
      <c r="B84" s="55" t="s">
        <v>84</v>
      </c>
      <c r="C84" s="4"/>
      <c r="D84" s="33">
        <f>F84+H84+J84+L84</f>
        <v>26410.28</v>
      </c>
      <c r="E84" s="33">
        <f t="shared" si="22"/>
        <v>26410.28</v>
      </c>
      <c r="F84" s="33"/>
      <c r="G84" s="33"/>
      <c r="H84" s="33">
        <v>380</v>
      </c>
      <c r="I84" s="33">
        <v>380</v>
      </c>
      <c r="J84" s="33">
        <v>23572.71</v>
      </c>
      <c r="K84" s="33">
        <v>23572.71</v>
      </c>
      <c r="L84" s="33">
        <v>2457.5700000000002</v>
      </c>
      <c r="M84" s="33">
        <v>2457.5700000000002</v>
      </c>
      <c r="N84" s="32">
        <v>100</v>
      </c>
      <c r="O84" s="32">
        <v>100</v>
      </c>
      <c r="P84" s="16" t="s">
        <v>85</v>
      </c>
      <c r="Q84" s="122">
        <v>9.1</v>
      </c>
      <c r="R84" s="122">
        <v>9.1</v>
      </c>
      <c r="S84" s="119">
        <v>100</v>
      </c>
    </row>
    <row r="85" spans="1:19" ht="271.5" customHeight="1">
      <c r="A85" s="8">
        <v>3</v>
      </c>
      <c r="B85" s="8" t="s">
        <v>221</v>
      </c>
      <c r="C85" s="74" t="s">
        <v>63</v>
      </c>
      <c r="D85" s="34">
        <f>D86+D89+D92</f>
        <v>47676.200000000004</v>
      </c>
      <c r="E85" s="34">
        <f>E86+E89+E92</f>
        <v>42318.400000000001</v>
      </c>
      <c r="F85" s="34">
        <f t="shared" ref="F85:M85" si="25">F86+F89+F92</f>
        <v>486.1</v>
      </c>
      <c r="G85" s="34">
        <f t="shared" si="25"/>
        <v>486.1</v>
      </c>
      <c r="H85" s="34">
        <f t="shared" si="25"/>
        <v>10493.7</v>
      </c>
      <c r="I85" s="34">
        <f t="shared" si="25"/>
        <v>5135.8999999999996</v>
      </c>
      <c r="J85" s="34">
        <f t="shared" si="25"/>
        <v>11472.1</v>
      </c>
      <c r="K85" s="34">
        <f t="shared" si="25"/>
        <v>11472.1</v>
      </c>
      <c r="L85" s="34">
        <f t="shared" si="25"/>
        <v>25224.3</v>
      </c>
      <c r="M85" s="34">
        <f t="shared" si="25"/>
        <v>25224.3</v>
      </c>
      <c r="N85" s="35">
        <v>100</v>
      </c>
      <c r="O85" s="35">
        <f>E85/D85*100</f>
        <v>88.762107718316472</v>
      </c>
      <c r="P85" s="44" t="s">
        <v>86</v>
      </c>
      <c r="Q85" s="80">
        <v>37.1</v>
      </c>
      <c r="R85" s="80">
        <v>37.1</v>
      </c>
      <c r="S85" s="81">
        <v>100</v>
      </c>
    </row>
    <row r="86" spans="1:19" ht="183.6" customHeight="1">
      <c r="A86" s="9"/>
      <c r="B86" s="39" t="s">
        <v>90</v>
      </c>
      <c r="C86" s="10"/>
      <c r="D86" s="36">
        <f>F86+H86+J86+L86</f>
        <v>2202.4</v>
      </c>
      <c r="E86" s="36">
        <f>G86+I86+K86+M86</f>
        <v>2202.4</v>
      </c>
      <c r="F86" s="36">
        <f t="shared" ref="F86:M86" si="26">F87+F88</f>
        <v>486.1</v>
      </c>
      <c r="G86" s="36">
        <f t="shared" si="26"/>
        <v>486.1</v>
      </c>
      <c r="H86" s="36">
        <f t="shared" si="26"/>
        <v>1216.3</v>
      </c>
      <c r="I86" s="36">
        <f t="shared" si="26"/>
        <v>1216.3</v>
      </c>
      <c r="J86" s="36">
        <f t="shared" si="26"/>
        <v>500</v>
      </c>
      <c r="K86" s="36">
        <f t="shared" si="26"/>
        <v>500</v>
      </c>
      <c r="L86" s="36">
        <f t="shared" si="26"/>
        <v>0</v>
      </c>
      <c r="M86" s="36">
        <f t="shared" si="26"/>
        <v>0</v>
      </c>
      <c r="N86" s="38">
        <v>100</v>
      </c>
      <c r="O86" s="38">
        <v>100</v>
      </c>
      <c r="P86" s="39" t="s">
        <v>91</v>
      </c>
      <c r="Q86" s="47">
        <v>36.799999999999997</v>
      </c>
      <c r="R86" s="47">
        <v>36.799999999999997</v>
      </c>
      <c r="S86" s="82">
        <v>100</v>
      </c>
    </row>
    <row r="87" spans="1:19" ht="167.4" customHeight="1">
      <c r="A87" s="9"/>
      <c r="B87" s="39" t="s">
        <v>92</v>
      </c>
      <c r="C87" s="83"/>
      <c r="D87" s="36">
        <f>F87+H87+J87</f>
        <v>2202.4</v>
      </c>
      <c r="E87" s="36">
        <f>G87+I87+K87</f>
        <v>2202.4</v>
      </c>
      <c r="F87" s="36">
        <v>486.1</v>
      </c>
      <c r="G87" s="36">
        <v>486.1</v>
      </c>
      <c r="H87" s="36">
        <v>1216.3</v>
      </c>
      <c r="I87" s="36">
        <v>1216.3</v>
      </c>
      <c r="J87" s="36">
        <v>500</v>
      </c>
      <c r="K87" s="36">
        <v>500</v>
      </c>
      <c r="L87" s="36"/>
      <c r="M87" s="36"/>
      <c r="N87" s="38">
        <v>100</v>
      </c>
      <c r="O87" s="38">
        <v>100</v>
      </c>
      <c r="P87" s="72" t="s">
        <v>87</v>
      </c>
      <c r="Q87" s="47">
        <v>6</v>
      </c>
      <c r="R87" s="47">
        <v>6</v>
      </c>
      <c r="S87" s="82">
        <v>100</v>
      </c>
    </row>
    <row r="88" spans="1:19" ht="255.6" customHeight="1">
      <c r="A88" s="9"/>
      <c r="B88" s="39" t="s">
        <v>93</v>
      </c>
      <c r="C88" s="83"/>
      <c r="D88" s="36">
        <f>F88+H88+J88</f>
        <v>0</v>
      </c>
      <c r="E88" s="36">
        <f>G88+I88+K88</f>
        <v>0</v>
      </c>
      <c r="F88" s="36"/>
      <c r="G88" s="36"/>
      <c r="H88" s="36"/>
      <c r="I88" s="36"/>
      <c r="J88" s="36"/>
      <c r="K88" s="36"/>
      <c r="L88" s="36"/>
      <c r="M88" s="36"/>
      <c r="N88" s="39"/>
      <c r="O88" s="39"/>
      <c r="P88" s="72" t="s">
        <v>88</v>
      </c>
      <c r="Q88" s="47">
        <v>77</v>
      </c>
      <c r="R88" s="47">
        <v>77</v>
      </c>
      <c r="S88" s="82">
        <v>100</v>
      </c>
    </row>
    <row r="89" spans="1:19" ht="84">
      <c r="A89" s="9"/>
      <c r="B89" s="39" t="s">
        <v>94</v>
      </c>
      <c r="C89" s="83"/>
      <c r="D89" s="36">
        <f>D90+D91</f>
        <v>749.7</v>
      </c>
      <c r="E89" s="36">
        <f t="shared" ref="E89:M89" si="27">E90+E91</f>
        <v>749.7</v>
      </c>
      <c r="F89" s="36">
        <f t="shared" si="27"/>
        <v>0</v>
      </c>
      <c r="G89" s="36">
        <f t="shared" si="27"/>
        <v>0</v>
      </c>
      <c r="H89" s="36">
        <f t="shared" si="27"/>
        <v>569.70000000000005</v>
      </c>
      <c r="I89" s="36">
        <f t="shared" si="27"/>
        <v>569.70000000000005</v>
      </c>
      <c r="J89" s="36">
        <f t="shared" si="27"/>
        <v>180</v>
      </c>
      <c r="K89" s="36">
        <f t="shared" si="27"/>
        <v>180</v>
      </c>
      <c r="L89" s="36">
        <f t="shared" si="27"/>
        <v>0</v>
      </c>
      <c r="M89" s="36">
        <f t="shared" si="27"/>
        <v>0</v>
      </c>
      <c r="N89" s="38">
        <v>100</v>
      </c>
      <c r="O89" s="38">
        <v>100</v>
      </c>
      <c r="P89" s="39" t="s">
        <v>95</v>
      </c>
      <c r="Q89" s="47"/>
      <c r="R89" s="47"/>
      <c r="S89" s="82"/>
    </row>
    <row r="90" spans="1:19" ht="184.2" customHeight="1">
      <c r="A90" s="9"/>
      <c r="B90" s="39" t="s">
        <v>96</v>
      </c>
      <c r="C90" s="83"/>
      <c r="D90" s="36">
        <f>F90+H90+J90</f>
        <v>749.7</v>
      </c>
      <c r="E90" s="36">
        <f>G90+I90+K90</f>
        <v>749.7</v>
      </c>
      <c r="F90" s="36"/>
      <c r="G90" s="36"/>
      <c r="H90" s="36">
        <v>569.70000000000005</v>
      </c>
      <c r="I90" s="36">
        <v>569.70000000000005</v>
      </c>
      <c r="J90" s="36">
        <v>180</v>
      </c>
      <c r="K90" s="36">
        <v>180</v>
      </c>
      <c r="L90" s="36"/>
      <c r="M90" s="36"/>
      <c r="N90" s="38">
        <v>100</v>
      </c>
      <c r="O90" s="38">
        <v>100</v>
      </c>
      <c r="P90" s="72" t="s">
        <v>89</v>
      </c>
      <c r="Q90" s="47">
        <v>35</v>
      </c>
      <c r="R90" s="47">
        <v>35</v>
      </c>
      <c r="S90" s="82">
        <v>100</v>
      </c>
    </row>
    <row r="91" spans="1:19" ht="117" customHeight="1">
      <c r="A91" s="9"/>
      <c r="B91" s="39" t="s">
        <v>97</v>
      </c>
      <c r="C91" s="83"/>
      <c r="D91" s="36">
        <f>F91+H91+J91</f>
        <v>0</v>
      </c>
      <c r="E91" s="36">
        <f>G91+I91+K91</f>
        <v>0</v>
      </c>
      <c r="F91" s="36"/>
      <c r="G91" s="36"/>
      <c r="H91" s="36"/>
      <c r="I91" s="36"/>
      <c r="J91" s="36"/>
      <c r="K91" s="36"/>
      <c r="L91" s="36"/>
      <c r="M91" s="36"/>
      <c r="N91" s="38">
        <v>100</v>
      </c>
      <c r="O91" s="38">
        <v>100</v>
      </c>
      <c r="P91" s="39" t="s">
        <v>95</v>
      </c>
      <c r="Q91" s="47"/>
      <c r="R91" s="47"/>
      <c r="S91" s="82"/>
    </row>
    <row r="92" spans="1:19" ht="157.19999999999999" customHeight="1">
      <c r="A92" s="9"/>
      <c r="B92" s="39" t="s">
        <v>98</v>
      </c>
      <c r="C92" s="83"/>
      <c r="D92" s="36">
        <f>D93+D94+D95+D96</f>
        <v>44724.100000000006</v>
      </c>
      <c r="E92" s="36">
        <f t="shared" ref="E92:M92" si="28">E93+E94+E95+E96</f>
        <v>39366.300000000003</v>
      </c>
      <c r="F92" s="36">
        <f t="shared" si="28"/>
        <v>0</v>
      </c>
      <c r="G92" s="36">
        <f t="shared" si="28"/>
        <v>0</v>
      </c>
      <c r="H92" s="36">
        <f t="shared" si="28"/>
        <v>8707.7000000000007</v>
      </c>
      <c r="I92" s="36">
        <f t="shared" si="28"/>
        <v>3349.9</v>
      </c>
      <c r="J92" s="36">
        <f t="shared" si="28"/>
        <v>10792.1</v>
      </c>
      <c r="K92" s="36">
        <f t="shared" si="28"/>
        <v>10792.1</v>
      </c>
      <c r="L92" s="36">
        <f t="shared" si="28"/>
        <v>25224.3</v>
      </c>
      <c r="M92" s="36">
        <f t="shared" si="28"/>
        <v>25224.3</v>
      </c>
      <c r="N92" s="38">
        <v>100</v>
      </c>
      <c r="O92" s="37">
        <f>E92/D92*100</f>
        <v>88.020329084319187</v>
      </c>
      <c r="P92" s="39" t="s">
        <v>95</v>
      </c>
      <c r="Q92" s="47"/>
      <c r="R92" s="47"/>
      <c r="S92" s="82"/>
    </row>
    <row r="93" spans="1:19" ht="111.6" customHeight="1">
      <c r="A93" s="9"/>
      <c r="B93" s="39" t="s">
        <v>99</v>
      </c>
      <c r="C93" s="83"/>
      <c r="D93" s="36">
        <f t="shared" ref="D93:E94" si="29">F93+H93+J93</f>
        <v>0</v>
      </c>
      <c r="E93" s="36">
        <f t="shared" si="29"/>
        <v>0</v>
      </c>
      <c r="F93" s="36"/>
      <c r="G93" s="36"/>
      <c r="H93" s="36"/>
      <c r="I93" s="36"/>
      <c r="J93" s="36"/>
      <c r="K93" s="36"/>
      <c r="L93" s="36"/>
      <c r="M93" s="36"/>
      <c r="N93" s="38"/>
      <c r="O93" s="37"/>
      <c r="P93" s="39" t="s">
        <v>95</v>
      </c>
      <c r="Q93" s="47"/>
      <c r="R93" s="47"/>
      <c r="S93" s="82"/>
    </row>
    <row r="94" spans="1:19" ht="88.2" customHeight="1">
      <c r="A94" s="9"/>
      <c r="B94" s="39" t="s">
        <v>100</v>
      </c>
      <c r="C94" s="83"/>
      <c r="D94" s="36">
        <f t="shared" si="29"/>
        <v>0</v>
      </c>
      <c r="E94" s="36">
        <f t="shared" si="29"/>
        <v>0</v>
      </c>
      <c r="F94" s="36"/>
      <c r="G94" s="40"/>
      <c r="H94" s="36"/>
      <c r="I94" s="36"/>
      <c r="J94" s="36"/>
      <c r="K94" s="36"/>
      <c r="L94" s="36"/>
      <c r="M94" s="36"/>
      <c r="N94" s="39"/>
      <c r="O94" s="39"/>
      <c r="P94" s="39" t="s">
        <v>95</v>
      </c>
      <c r="Q94" s="47"/>
      <c r="R94" s="47"/>
      <c r="S94" s="82"/>
    </row>
    <row r="95" spans="1:19" ht="179.4" customHeight="1">
      <c r="A95" s="9"/>
      <c r="B95" s="39" t="s">
        <v>101</v>
      </c>
      <c r="C95" s="83"/>
      <c r="D95" s="36">
        <f t="shared" ref="D95:E97" si="30">F95+H95+J95+L95</f>
        <v>19499.800000000003</v>
      </c>
      <c r="E95" s="36">
        <f t="shared" si="30"/>
        <v>14142</v>
      </c>
      <c r="F95" s="36"/>
      <c r="G95" s="36"/>
      <c r="H95" s="36">
        <v>8707.7000000000007</v>
      </c>
      <c r="I95" s="36">
        <v>3349.9</v>
      </c>
      <c r="J95" s="36">
        <v>10792.1</v>
      </c>
      <c r="K95" s="36">
        <v>10792.1</v>
      </c>
      <c r="L95" s="36"/>
      <c r="M95" s="36"/>
      <c r="N95" s="39">
        <v>100</v>
      </c>
      <c r="O95" s="37">
        <f>E95/D95*100</f>
        <v>72.523820757135965</v>
      </c>
      <c r="P95" s="39" t="s">
        <v>102</v>
      </c>
      <c r="Q95" s="47">
        <v>17.5</v>
      </c>
      <c r="R95" s="47">
        <v>17.5</v>
      </c>
      <c r="S95" s="82">
        <v>100</v>
      </c>
    </row>
    <row r="96" spans="1:19" ht="147" customHeight="1">
      <c r="A96" s="9"/>
      <c r="B96" s="39" t="s">
        <v>103</v>
      </c>
      <c r="C96" s="83"/>
      <c r="D96" s="36">
        <f t="shared" si="30"/>
        <v>25224.3</v>
      </c>
      <c r="E96" s="36">
        <f t="shared" si="30"/>
        <v>25224.3</v>
      </c>
      <c r="F96" s="36"/>
      <c r="G96" s="36"/>
      <c r="H96" s="36"/>
      <c r="I96" s="36"/>
      <c r="J96" s="36"/>
      <c r="K96" s="36"/>
      <c r="L96" s="36">
        <v>25224.3</v>
      </c>
      <c r="M96" s="36">
        <v>25224.3</v>
      </c>
      <c r="N96" s="39">
        <v>100</v>
      </c>
      <c r="O96" s="39">
        <v>100</v>
      </c>
      <c r="P96" s="39" t="s">
        <v>104</v>
      </c>
      <c r="Q96" s="47">
        <v>13</v>
      </c>
      <c r="R96" s="47">
        <v>13</v>
      </c>
      <c r="S96" s="82">
        <v>100</v>
      </c>
    </row>
    <row r="97" spans="1:19" ht="194.4" customHeight="1">
      <c r="A97" s="148">
        <v>4</v>
      </c>
      <c r="B97" s="28" t="s">
        <v>224</v>
      </c>
      <c r="C97" s="28"/>
      <c r="D97" s="149">
        <f t="shared" si="30"/>
        <v>13503.1</v>
      </c>
      <c r="E97" s="149">
        <f t="shared" si="30"/>
        <v>13386.699999999999</v>
      </c>
      <c r="F97" s="149">
        <v>0</v>
      </c>
      <c r="G97" s="149">
        <v>0</v>
      </c>
      <c r="H97" s="149">
        <f>H98+H100+H101</f>
        <v>11520.2</v>
      </c>
      <c r="I97" s="149">
        <f t="shared" ref="I97" si="31">I98+I100+I101</f>
        <v>11403.8</v>
      </c>
      <c r="J97" s="149">
        <f>J98+J100+J101+J99</f>
        <v>819.8</v>
      </c>
      <c r="K97" s="149">
        <f>K98+K100+K101+K99</f>
        <v>819.8</v>
      </c>
      <c r="L97" s="149">
        <f>L98+L99+L100+L101</f>
        <v>1163.0999999999999</v>
      </c>
      <c r="M97" s="149">
        <f>M98+M99+M100+M101</f>
        <v>1163.0999999999999</v>
      </c>
      <c r="N97" s="150">
        <v>100</v>
      </c>
      <c r="O97" s="150">
        <f>E97/D97*100</f>
        <v>99.137975724092968</v>
      </c>
      <c r="P97" s="151"/>
      <c r="Q97" s="66"/>
      <c r="R97" s="66"/>
      <c r="S97" s="152"/>
    </row>
    <row r="98" spans="1:19" ht="269.39999999999998" customHeight="1">
      <c r="A98" s="11"/>
      <c r="B98" s="55" t="s">
        <v>238</v>
      </c>
      <c r="C98" s="12"/>
      <c r="D98" s="52">
        <f>F98+H98+J98+L98</f>
        <v>819.8</v>
      </c>
      <c r="E98" s="52">
        <f>I98+K98+M98</f>
        <v>819.8</v>
      </c>
      <c r="F98" s="41"/>
      <c r="G98" s="41"/>
      <c r="H98" s="41"/>
      <c r="I98" s="41"/>
      <c r="J98" s="41">
        <v>819.8</v>
      </c>
      <c r="K98" s="41">
        <v>819.8</v>
      </c>
      <c r="L98" s="41">
        <v>0</v>
      </c>
      <c r="M98" s="41">
        <v>0</v>
      </c>
      <c r="N98" s="41">
        <v>100</v>
      </c>
      <c r="O98" s="41">
        <v>100</v>
      </c>
      <c r="P98" s="55" t="s">
        <v>242</v>
      </c>
      <c r="Q98" s="52">
        <v>15</v>
      </c>
      <c r="R98" s="52">
        <v>15</v>
      </c>
      <c r="S98" s="85">
        <v>100</v>
      </c>
    </row>
    <row r="99" spans="1:19" ht="168.6">
      <c r="A99" s="63"/>
      <c r="B99" s="84" t="s">
        <v>239</v>
      </c>
      <c r="C99" s="12"/>
      <c r="D99" s="52">
        <f>F99+H99+J99+L99</f>
        <v>1136.8</v>
      </c>
      <c r="E99" s="52">
        <f>I99+K99+M99</f>
        <v>1136.8</v>
      </c>
      <c r="F99" s="52"/>
      <c r="G99" s="52"/>
      <c r="H99" s="52"/>
      <c r="I99" s="52"/>
      <c r="J99" s="52"/>
      <c r="K99" s="86"/>
      <c r="L99" s="52">
        <v>1136.8</v>
      </c>
      <c r="M99" s="52">
        <v>1136.8</v>
      </c>
      <c r="N99" s="52">
        <v>100</v>
      </c>
      <c r="O99" s="52">
        <v>100</v>
      </c>
      <c r="P99" s="55" t="s">
        <v>243</v>
      </c>
      <c r="Q99" s="52">
        <v>100</v>
      </c>
      <c r="R99" s="52">
        <v>100</v>
      </c>
      <c r="S99" s="85">
        <v>100</v>
      </c>
    </row>
    <row r="100" spans="1:19" ht="189.6" customHeight="1">
      <c r="A100" s="63"/>
      <c r="B100" s="23" t="s">
        <v>240</v>
      </c>
      <c r="C100" s="12"/>
      <c r="D100" s="52">
        <f>H100+J100+L100</f>
        <v>11520.2</v>
      </c>
      <c r="E100" s="52">
        <f>I100+K100+M100</f>
        <v>11403.8</v>
      </c>
      <c r="F100" s="52"/>
      <c r="G100" s="52"/>
      <c r="H100" s="52">
        <v>11520.2</v>
      </c>
      <c r="I100" s="52">
        <v>11403.8</v>
      </c>
      <c r="J100" s="52"/>
      <c r="K100" s="86"/>
      <c r="L100" s="52"/>
      <c r="M100" s="52"/>
      <c r="N100" s="52">
        <v>100</v>
      </c>
      <c r="O100" s="52">
        <v>98.9</v>
      </c>
      <c r="P100" s="55" t="s">
        <v>244</v>
      </c>
      <c r="Q100" s="52">
        <v>82.6</v>
      </c>
      <c r="R100" s="52">
        <v>94</v>
      </c>
      <c r="S100" s="85">
        <v>100</v>
      </c>
    </row>
    <row r="101" spans="1:19" ht="142.19999999999999" customHeight="1">
      <c r="A101" s="54"/>
      <c r="B101" s="23" t="s">
        <v>241</v>
      </c>
      <c r="C101" s="12"/>
      <c r="D101" s="52">
        <f>H101+J101+L101</f>
        <v>26.3</v>
      </c>
      <c r="E101" s="52">
        <f>I101+K101+M101</f>
        <v>26.3</v>
      </c>
      <c r="F101" s="52"/>
      <c r="G101" s="52"/>
      <c r="H101" s="52"/>
      <c r="I101" s="52"/>
      <c r="J101" s="52"/>
      <c r="K101" s="86"/>
      <c r="L101" s="52">
        <v>26.3</v>
      </c>
      <c r="M101" s="52">
        <v>26.3</v>
      </c>
      <c r="N101" s="52">
        <v>100</v>
      </c>
      <c r="O101" s="52">
        <v>100</v>
      </c>
      <c r="P101" s="55" t="s">
        <v>243</v>
      </c>
      <c r="Q101" s="52">
        <v>100</v>
      </c>
      <c r="R101" s="52">
        <v>100</v>
      </c>
      <c r="S101" s="85">
        <v>100</v>
      </c>
    </row>
    <row r="102" spans="1:19" ht="95.25" customHeight="1">
      <c r="A102" s="153" t="s">
        <v>143</v>
      </c>
      <c r="B102" s="154" t="s">
        <v>225</v>
      </c>
      <c r="C102" s="155" t="s">
        <v>63</v>
      </c>
      <c r="D102" s="156">
        <f t="shared" ref="D102:M102" si="32">D104+D122+D124</f>
        <v>41201.100000000006</v>
      </c>
      <c r="E102" s="156">
        <f t="shared" si="32"/>
        <v>41201.100000000006</v>
      </c>
      <c r="F102" s="156">
        <f t="shared" si="32"/>
        <v>0</v>
      </c>
      <c r="G102" s="156">
        <f t="shared" si="32"/>
        <v>0</v>
      </c>
      <c r="H102" s="156">
        <f t="shared" si="32"/>
        <v>5982</v>
      </c>
      <c r="I102" s="156">
        <f t="shared" si="32"/>
        <v>5982</v>
      </c>
      <c r="J102" s="156">
        <f t="shared" si="32"/>
        <v>35219.100000000006</v>
      </c>
      <c r="K102" s="156">
        <f t="shared" si="32"/>
        <v>35219.100000000006</v>
      </c>
      <c r="L102" s="156">
        <f t="shared" si="32"/>
        <v>0</v>
      </c>
      <c r="M102" s="156">
        <f t="shared" si="32"/>
        <v>0</v>
      </c>
      <c r="N102" s="155">
        <v>100</v>
      </c>
      <c r="O102" s="157">
        <f>E102/D102*100</f>
        <v>100</v>
      </c>
      <c r="P102" s="155"/>
      <c r="Q102" s="158"/>
      <c r="R102" s="158"/>
      <c r="S102" s="159"/>
    </row>
    <row r="103" spans="1:19" ht="98.4" customHeight="1">
      <c r="A103" s="13"/>
      <c r="B103" s="55" t="s">
        <v>105</v>
      </c>
      <c r="C103" s="16"/>
      <c r="D103" s="42">
        <f>D104</f>
        <v>29472.2</v>
      </c>
      <c r="E103" s="42">
        <f t="shared" ref="E103:N103" si="33">E104</f>
        <v>29472.2</v>
      </c>
      <c r="F103" s="42">
        <f t="shared" si="33"/>
        <v>0</v>
      </c>
      <c r="G103" s="42">
        <f t="shared" si="33"/>
        <v>0</v>
      </c>
      <c r="H103" s="42">
        <f t="shared" si="33"/>
        <v>5982</v>
      </c>
      <c r="I103" s="42">
        <f t="shared" si="33"/>
        <v>5982</v>
      </c>
      <c r="J103" s="42">
        <f t="shared" si="33"/>
        <v>23490.2</v>
      </c>
      <c r="K103" s="42">
        <f t="shared" si="33"/>
        <v>23490.2</v>
      </c>
      <c r="L103" s="42">
        <f t="shared" si="33"/>
        <v>0</v>
      </c>
      <c r="M103" s="42">
        <f t="shared" si="33"/>
        <v>0</v>
      </c>
      <c r="N103" s="42">
        <f t="shared" si="33"/>
        <v>100</v>
      </c>
      <c r="O103" s="16">
        <f t="shared" ref="O103:O104" si="34">E103/D103*100</f>
        <v>100</v>
      </c>
      <c r="P103" s="71"/>
      <c r="Q103" s="87"/>
      <c r="R103" s="87"/>
      <c r="S103" s="49"/>
    </row>
    <row r="104" spans="1:19" ht="106.8" customHeight="1">
      <c r="A104" s="13"/>
      <c r="B104" s="55" t="s">
        <v>106</v>
      </c>
      <c r="C104" s="16"/>
      <c r="D104" s="42">
        <f>F104+H104+J104</f>
        <v>29472.2</v>
      </c>
      <c r="E104" s="42">
        <f>G104+I104+K104</f>
        <v>29472.2</v>
      </c>
      <c r="F104" s="42"/>
      <c r="G104" s="42"/>
      <c r="H104" s="42">
        <f>H117+H119</f>
        <v>5982</v>
      </c>
      <c r="I104" s="42">
        <f t="shared" ref="I104" si="35">I117+I119</f>
        <v>5982</v>
      </c>
      <c r="J104" s="42">
        <f>J117+J119+J121</f>
        <v>23490.2</v>
      </c>
      <c r="K104" s="42">
        <f>K117+K119+K121</f>
        <v>23490.2</v>
      </c>
      <c r="L104" s="42"/>
      <c r="M104" s="42"/>
      <c r="N104" s="16">
        <v>100</v>
      </c>
      <c r="O104" s="16">
        <f t="shared" si="34"/>
        <v>100</v>
      </c>
      <c r="P104" s="71"/>
      <c r="Q104" s="87"/>
      <c r="R104" s="87"/>
      <c r="S104" s="49"/>
    </row>
    <row r="105" spans="1:19" ht="348">
      <c r="A105" s="13"/>
      <c r="B105" s="55" t="s">
        <v>107</v>
      </c>
      <c r="C105" s="14"/>
      <c r="D105" s="42">
        <f t="shared" ref="D105:D123" si="36">H105+J105+F105</f>
        <v>0</v>
      </c>
      <c r="E105" s="42">
        <f t="shared" ref="E105:E124" si="37">G105+I105+K105</f>
        <v>0</v>
      </c>
      <c r="F105" s="42"/>
      <c r="G105" s="42"/>
      <c r="H105" s="42"/>
      <c r="I105" s="42"/>
      <c r="J105" s="42"/>
      <c r="K105" s="42"/>
      <c r="L105" s="42"/>
      <c r="M105" s="42"/>
      <c r="N105" s="16"/>
      <c r="O105" s="16"/>
      <c r="P105" s="55" t="s">
        <v>300</v>
      </c>
      <c r="Q105" s="14" t="s">
        <v>108</v>
      </c>
      <c r="R105" s="14" t="s">
        <v>108</v>
      </c>
      <c r="S105" s="50">
        <v>100</v>
      </c>
    </row>
    <row r="106" spans="1:19" ht="156.6">
      <c r="A106" s="13"/>
      <c r="B106" s="55" t="s">
        <v>109</v>
      </c>
      <c r="C106" s="14"/>
      <c r="D106" s="42">
        <f t="shared" si="36"/>
        <v>0</v>
      </c>
      <c r="E106" s="42">
        <f t="shared" si="37"/>
        <v>0</v>
      </c>
      <c r="F106" s="42"/>
      <c r="G106" s="42"/>
      <c r="H106" s="42"/>
      <c r="I106" s="42"/>
      <c r="J106" s="42"/>
      <c r="K106" s="42"/>
      <c r="L106" s="42"/>
      <c r="M106" s="42"/>
      <c r="N106" s="16"/>
      <c r="O106" s="16"/>
      <c r="P106" s="73" t="s">
        <v>110</v>
      </c>
      <c r="Q106" s="88" t="s">
        <v>111</v>
      </c>
      <c r="R106" s="88" t="s">
        <v>111</v>
      </c>
      <c r="S106" s="50">
        <v>100</v>
      </c>
    </row>
    <row r="107" spans="1:19" ht="168" customHeight="1">
      <c r="A107" s="13"/>
      <c r="B107" s="230" t="s">
        <v>112</v>
      </c>
      <c r="C107" s="14"/>
      <c r="D107" s="42">
        <f t="shared" si="36"/>
        <v>0</v>
      </c>
      <c r="E107" s="42">
        <f t="shared" si="37"/>
        <v>0</v>
      </c>
      <c r="F107" s="42"/>
      <c r="G107" s="42"/>
      <c r="H107" s="42"/>
      <c r="I107" s="42"/>
      <c r="J107" s="42"/>
      <c r="K107" s="42"/>
      <c r="L107" s="42"/>
      <c r="M107" s="42"/>
      <c r="N107" s="16"/>
      <c r="O107" s="16"/>
      <c r="P107" s="55" t="s">
        <v>301</v>
      </c>
      <c r="Q107" s="14" t="s">
        <v>113</v>
      </c>
      <c r="R107" s="14" t="s">
        <v>113</v>
      </c>
      <c r="S107" s="50">
        <v>100</v>
      </c>
    </row>
    <row r="108" spans="1:19" ht="252.6" customHeight="1">
      <c r="A108" s="13"/>
      <c r="B108" s="230"/>
      <c r="C108" s="14"/>
      <c r="D108" s="42">
        <f t="shared" si="36"/>
        <v>0</v>
      </c>
      <c r="E108" s="42">
        <f t="shared" si="37"/>
        <v>0</v>
      </c>
      <c r="F108" s="42"/>
      <c r="G108" s="42"/>
      <c r="H108" s="42"/>
      <c r="I108" s="42"/>
      <c r="J108" s="42"/>
      <c r="K108" s="42"/>
      <c r="L108" s="42"/>
      <c r="M108" s="42"/>
      <c r="N108" s="16"/>
      <c r="O108" s="16"/>
      <c r="P108" s="55" t="s">
        <v>114</v>
      </c>
      <c r="Q108" s="14" t="s">
        <v>115</v>
      </c>
      <c r="R108" s="14" t="s">
        <v>115</v>
      </c>
      <c r="S108" s="50">
        <v>100</v>
      </c>
    </row>
    <row r="109" spans="1:19" ht="204.6" customHeight="1">
      <c r="A109" s="13"/>
      <c r="B109" s="230"/>
      <c r="C109" s="14"/>
      <c r="D109" s="42">
        <f t="shared" si="36"/>
        <v>0</v>
      </c>
      <c r="E109" s="42">
        <f t="shared" si="37"/>
        <v>0</v>
      </c>
      <c r="F109" s="42"/>
      <c r="G109" s="42"/>
      <c r="H109" s="42"/>
      <c r="I109" s="42"/>
      <c r="J109" s="42"/>
      <c r="K109" s="42"/>
      <c r="L109" s="42"/>
      <c r="M109" s="42"/>
      <c r="N109" s="16"/>
      <c r="O109" s="16"/>
      <c r="P109" s="55" t="s">
        <v>116</v>
      </c>
      <c r="Q109" s="14" t="s">
        <v>117</v>
      </c>
      <c r="R109" s="14" t="s">
        <v>117</v>
      </c>
      <c r="S109" s="50">
        <v>100</v>
      </c>
    </row>
    <row r="110" spans="1:19" ht="202.2" customHeight="1">
      <c r="A110" s="13"/>
      <c r="B110" s="230"/>
      <c r="C110" s="14"/>
      <c r="D110" s="42">
        <f t="shared" si="36"/>
        <v>0</v>
      </c>
      <c r="E110" s="42">
        <f t="shared" si="37"/>
        <v>0</v>
      </c>
      <c r="F110" s="42"/>
      <c r="G110" s="42"/>
      <c r="H110" s="42"/>
      <c r="I110" s="42"/>
      <c r="J110" s="42"/>
      <c r="K110" s="42"/>
      <c r="L110" s="42"/>
      <c r="M110" s="42"/>
      <c r="N110" s="16"/>
      <c r="O110" s="16"/>
      <c r="P110" s="55" t="s">
        <v>118</v>
      </c>
      <c r="Q110" s="14" t="s">
        <v>111</v>
      </c>
      <c r="R110" s="14" t="s">
        <v>111</v>
      </c>
      <c r="S110" s="50">
        <v>100</v>
      </c>
    </row>
    <row r="111" spans="1:19" ht="168.6">
      <c r="A111" s="13"/>
      <c r="B111" s="230"/>
      <c r="C111" s="14"/>
      <c r="D111" s="42">
        <f t="shared" si="36"/>
        <v>0</v>
      </c>
      <c r="E111" s="42">
        <f t="shared" si="37"/>
        <v>0</v>
      </c>
      <c r="F111" s="42"/>
      <c r="G111" s="42"/>
      <c r="H111" s="42"/>
      <c r="I111" s="42"/>
      <c r="J111" s="42"/>
      <c r="K111" s="42"/>
      <c r="L111" s="42"/>
      <c r="M111" s="42"/>
      <c r="N111" s="16"/>
      <c r="O111" s="16"/>
      <c r="P111" s="73" t="s">
        <v>119</v>
      </c>
      <c r="Q111" s="88">
        <v>0</v>
      </c>
      <c r="R111" s="88">
        <v>0</v>
      </c>
      <c r="S111" s="50">
        <v>0</v>
      </c>
    </row>
    <row r="112" spans="1:19" ht="288.60000000000002" customHeight="1">
      <c r="A112" s="13"/>
      <c r="B112" s="230"/>
      <c r="C112" s="14"/>
      <c r="D112" s="42">
        <f t="shared" si="36"/>
        <v>0</v>
      </c>
      <c r="E112" s="42">
        <f t="shared" si="37"/>
        <v>0</v>
      </c>
      <c r="F112" s="42"/>
      <c r="G112" s="42"/>
      <c r="H112" s="42"/>
      <c r="I112" s="42"/>
      <c r="J112" s="42"/>
      <c r="K112" s="42"/>
      <c r="L112" s="42"/>
      <c r="M112" s="42"/>
      <c r="N112" s="16"/>
      <c r="O112" s="16"/>
      <c r="P112" s="55" t="s">
        <v>120</v>
      </c>
      <c r="Q112" s="14" t="s">
        <v>121</v>
      </c>
      <c r="R112" s="14" t="s">
        <v>121</v>
      </c>
      <c r="S112" s="50">
        <v>100</v>
      </c>
    </row>
    <row r="113" spans="1:19" ht="192">
      <c r="A113" s="13"/>
      <c r="B113" s="55" t="s">
        <v>122</v>
      </c>
      <c r="C113" s="14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16"/>
      <c r="O113" s="16"/>
      <c r="P113" s="73"/>
      <c r="Q113" s="88"/>
      <c r="R113" s="88"/>
      <c r="S113" s="50"/>
    </row>
    <row r="114" spans="1:19" ht="196.8" customHeight="1">
      <c r="A114" s="13"/>
      <c r="B114" s="79" t="s">
        <v>123</v>
      </c>
      <c r="C114" s="14"/>
      <c r="D114" s="42">
        <f t="shared" si="36"/>
        <v>0</v>
      </c>
      <c r="E114" s="42">
        <f t="shared" si="37"/>
        <v>0</v>
      </c>
      <c r="F114" s="42"/>
      <c r="G114" s="42"/>
      <c r="H114" s="42"/>
      <c r="I114" s="42"/>
      <c r="J114" s="42"/>
      <c r="K114" s="42"/>
      <c r="L114" s="42"/>
      <c r="M114" s="42"/>
      <c r="N114" s="16">
        <v>100</v>
      </c>
      <c r="O114" s="16">
        <v>100</v>
      </c>
      <c r="P114" s="55" t="s">
        <v>124</v>
      </c>
      <c r="Q114" s="89" t="s">
        <v>125</v>
      </c>
      <c r="R114" s="89" t="s">
        <v>125</v>
      </c>
      <c r="S114" s="51">
        <v>100</v>
      </c>
    </row>
    <row r="115" spans="1:19" ht="157.19999999999999" customHeight="1">
      <c r="A115" s="13"/>
      <c r="B115" s="55" t="s">
        <v>126</v>
      </c>
      <c r="C115" s="14"/>
      <c r="D115" s="42">
        <f>D117+D119</f>
        <v>29467.5</v>
      </c>
      <c r="E115" s="42">
        <f t="shared" ref="E115:M115" si="38">E117+E119</f>
        <v>29467.5</v>
      </c>
      <c r="F115" s="42">
        <f t="shared" si="38"/>
        <v>0</v>
      </c>
      <c r="G115" s="42">
        <f t="shared" si="38"/>
        <v>0</v>
      </c>
      <c r="H115" s="42">
        <f t="shared" si="38"/>
        <v>5982</v>
      </c>
      <c r="I115" s="42">
        <f t="shared" si="38"/>
        <v>5982</v>
      </c>
      <c r="J115" s="42">
        <f t="shared" si="38"/>
        <v>23485.5</v>
      </c>
      <c r="K115" s="42">
        <f t="shared" si="38"/>
        <v>23485.5</v>
      </c>
      <c r="L115" s="42">
        <f t="shared" si="38"/>
        <v>0</v>
      </c>
      <c r="M115" s="42">
        <f t="shared" si="38"/>
        <v>0</v>
      </c>
      <c r="N115" s="42">
        <v>100</v>
      </c>
      <c r="O115" s="42">
        <v>100</v>
      </c>
      <c r="P115" s="73"/>
      <c r="Q115" s="89"/>
      <c r="R115" s="89"/>
      <c r="S115" s="51"/>
    </row>
    <row r="116" spans="1:19" ht="121.8" customHeight="1">
      <c r="A116" s="13"/>
      <c r="B116" s="55" t="s">
        <v>127</v>
      </c>
      <c r="C116" s="14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16"/>
      <c r="O116" s="16"/>
      <c r="P116" s="55" t="s">
        <v>128</v>
      </c>
      <c r="Q116" s="15" t="s">
        <v>111</v>
      </c>
      <c r="R116" s="15" t="s">
        <v>111</v>
      </c>
      <c r="S116" s="51">
        <v>100</v>
      </c>
    </row>
    <row r="117" spans="1:19" ht="84">
      <c r="A117" s="13"/>
      <c r="B117" s="55" t="s">
        <v>129</v>
      </c>
      <c r="C117" s="14"/>
      <c r="D117" s="42">
        <f t="shared" si="36"/>
        <v>10422</v>
      </c>
      <c r="E117" s="42">
        <f>G117+I117+K117</f>
        <v>10422</v>
      </c>
      <c r="F117" s="42">
        <f>F118+F120</f>
        <v>0</v>
      </c>
      <c r="G117" s="42">
        <f>G118</f>
        <v>0</v>
      </c>
      <c r="H117" s="42">
        <f t="shared" ref="H117:O117" si="39">H118</f>
        <v>5982</v>
      </c>
      <c r="I117" s="42">
        <f t="shared" si="39"/>
        <v>5982</v>
      </c>
      <c r="J117" s="42">
        <f t="shared" si="39"/>
        <v>4440</v>
      </c>
      <c r="K117" s="42">
        <f t="shared" si="39"/>
        <v>4440</v>
      </c>
      <c r="L117" s="42">
        <f t="shared" si="39"/>
        <v>0</v>
      </c>
      <c r="M117" s="42">
        <f t="shared" si="39"/>
        <v>0</v>
      </c>
      <c r="N117" s="42">
        <f t="shared" si="39"/>
        <v>100</v>
      </c>
      <c r="O117" s="42">
        <f t="shared" si="39"/>
        <v>100</v>
      </c>
      <c r="P117" s="73"/>
      <c r="Q117" s="89"/>
      <c r="R117" s="89"/>
      <c r="S117" s="51"/>
    </row>
    <row r="118" spans="1:19" ht="218.4" customHeight="1">
      <c r="A118" s="13"/>
      <c r="B118" s="79" t="s">
        <v>130</v>
      </c>
      <c r="C118" s="14"/>
      <c r="D118" s="42">
        <f t="shared" si="36"/>
        <v>10422</v>
      </c>
      <c r="E118" s="42">
        <f t="shared" si="37"/>
        <v>10422</v>
      </c>
      <c r="F118" s="42"/>
      <c r="G118" s="42"/>
      <c r="H118" s="42">
        <v>5982</v>
      </c>
      <c r="I118" s="42">
        <v>5982</v>
      </c>
      <c r="J118" s="42">
        <v>4440</v>
      </c>
      <c r="K118" s="42">
        <v>4440</v>
      </c>
      <c r="L118" s="42"/>
      <c r="M118" s="42"/>
      <c r="N118" s="16">
        <v>100</v>
      </c>
      <c r="O118" s="16">
        <v>100</v>
      </c>
      <c r="P118" s="55" t="s">
        <v>302</v>
      </c>
      <c r="Q118" s="15">
        <v>100</v>
      </c>
      <c r="R118" s="15">
        <v>100</v>
      </c>
      <c r="S118" s="51">
        <v>100</v>
      </c>
    </row>
    <row r="119" spans="1:19" ht="120">
      <c r="A119" s="13"/>
      <c r="B119" s="55" t="s">
        <v>131</v>
      </c>
      <c r="C119" s="14"/>
      <c r="D119" s="42">
        <f t="shared" si="36"/>
        <v>19045.5</v>
      </c>
      <c r="E119" s="42">
        <f>E120</f>
        <v>19045.5</v>
      </c>
      <c r="F119" s="42">
        <f t="shared" ref="F119:O119" si="40">F120</f>
        <v>0</v>
      </c>
      <c r="G119" s="42">
        <f t="shared" si="40"/>
        <v>0</v>
      </c>
      <c r="H119" s="42">
        <f t="shared" si="40"/>
        <v>0</v>
      </c>
      <c r="I119" s="42">
        <f t="shared" si="40"/>
        <v>0</v>
      </c>
      <c r="J119" s="42">
        <f t="shared" si="40"/>
        <v>19045.5</v>
      </c>
      <c r="K119" s="42">
        <f t="shared" si="40"/>
        <v>19045.5</v>
      </c>
      <c r="L119" s="42">
        <f t="shared" si="40"/>
        <v>0</v>
      </c>
      <c r="M119" s="42">
        <f t="shared" si="40"/>
        <v>0</v>
      </c>
      <c r="N119" s="42">
        <f t="shared" si="40"/>
        <v>100</v>
      </c>
      <c r="O119" s="42">
        <f t="shared" si="40"/>
        <v>100</v>
      </c>
      <c r="P119" s="73"/>
      <c r="Q119" s="89"/>
      <c r="R119" s="89"/>
      <c r="S119" s="51"/>
    </row>
    <row r="120" spans="1:19" ht="157.80000000000001" customHeight="1">
      <c r="A120" s="13"/>
      <c r="B120" s="79" t="s">
        <v>132</v>
      </c>
      <c r="C120" s="14"/>
      <c r="D120" s="42">
        <f t="shared" si="36"/>
        <v>19045.5</v>
      </c>
      <c r="E120" s="42">
        <f t="shared" si="37"/>
        <v>19045.5</v>
      </c>
      <c r="F120" s="42"/>
      <c r="G120" s="42"/>
      <c r="H120" s="43"/>
      <c r="I120" s="43"/>
      <c r="J120" s="42">
        <v>19045.5</v>
      </c>
      <c r="K120" s="42">
        <v>19045.5</v>
      </c>
      <c r="L120" s="42"/>
      <c r="M120" s="42"/>
      <c r="N120" s="16">
        <v>100</v>
      </c>
      <c r="O120" s="16">
        <v>100</v>
      </c>
      <c r="P120" s="55" t="s">
        <v>303</v>
      </c>
      <c r="Q120" s="15">
        <v>100</v>
      </c>
      <c r="R120" s="15">
        <v>100</v>
      </c>
      <c r="S120" s="51">
        <v>100</v>
      </c>
    </row>
    <row r="121" spans="1:19" ht="329.4" customHeight="1">
      <c r="A121" s="13"/>
      <c r="B121" s="79" t="s">
        <v>133</v>
      </c>
      <c r="C121" s="14"/>
      <c r="D121" s="42">
        <f t="shared" si="36"/>
        <v>4.7</v>
      </c>
      <c r="E121" s="42">
        <f t="shared" si="37"/>
        <v>4.7</v>
      </c>
      <c r="F121" s="42"/>
      <c r="G121" s="42"/>
      <c r="H121" s="42"/>
      <c r="I121" s="42"/>
      <c r="J121" s="42">
        <v>4.7</v>
      </c>
      <c r="K121" s="42">
        <v>4.7</v>
      </c>
      <c r="L121" s="42"/>
      <c r="M121" s="42"/>
      <c r="N121" s="16">
        <v>100</v>
      </c>
      <c r="O121" s="16">
        <v>100</v>
      </c>
      <c r="P121" s="55" t="s">
        <v>134</v>
      </c>
      <c r="Q121" s="15" t="s">
        <v>135</v>
      </c>
      <c r="R121" s="15" t="s">
        <v>135</v>
      </c>
      <c r="S121" s="51">
        <v>100</v>
      </c>
    </row>
    <row r="122" spans="1:19" ht="320.39999999999998" customHeight="1">
      <c r="A122" s="13"/>
      <c r="B122" s="55" t="s">
        <v>136</v>
      </c>
      <c r="C122" s="16"/>
      <c r="D122" s="42">
        <f t="shared" si="36"/>
        <v>4463.1000000000004</v>
      </c>
      <c r="E122" s="42">
        <f t="shared" si="37"/>
        <v>4463.1000000000004</v>
      </c>
      <c r="F122" s="42"/>
      <c r="G122" s="42"/>
      <c r="H122" s="42"/>
      <c r="I122" s="42"/>
      <c r="J122" s="42">
        <f>J123</f>
        <v>4463.1000000000004</v>
      </c>
      <c r="K122" s="42">
        <f>K123</f>
        <v>4463.1000000000004</v>
      </c>
      <c r="L122" s="42"/>
      <c r="M122" s="42"/>
      <c r="N122" s="16">
        <v>100</v>
      </c>
      <c r="O122" s="16">
        <v>100</v>
      </c>
      <c r="P122" s="71"/>
      <c r="Q122" s="87"/>
      <c r="R122" s="87"/>
      <c r="S122" s="49"/>
    </row>
    <row r="123" spans="1:19" ht="264">
      <c r="A123" s="13"/>
      <c r="B123" s="55" t="s">
        <v>137</v>
      </c>
      <c r="C123" s="14"/>
      <c r="D123" s="42">
        <f t="shared" si="36"/>
        <v>4463.1000000000004</v>
      </c>
      <c r="E123" s="42">
        <f t="shared" si="37"/>
        <v>4463.1000000000004</v>
      </c>
      <c r="F123" s="42"/>
      <c r="G123" s="42"/>
      <c r="H123" s="42"/>
      <c r="I123" s="42"/>
      <c r="J123" s="42">
        <v>4463.1000000000004</v>
      </c>
      <c r="K123" s="42">
        <v>4463.1000000000004</v>
      </c>
      <c r="L123" s="42"/>
      <c r="M123" s="42"/>
      <c r="N123" s="16">
        <v>100</v>
      </c>
      <c r="O123" s="16">
        <v>100</v>
      </c>
      <c r="P123" s="55" t="s">
        <v>138</v>
      </c>
      <c r="Q123" s="15">
        <v>100</v>
      </c>
      <c r="R123" s="15">
        <v>100</v>
      </c>
      <c r="S123" s="51">
        <v>100</v>
      </c>
    </row>
    <row r="124" spans="1:19" ht="132">
      <c r="A124" s="13"/>
      <c r="B124" s="55" t="s">
        <v>139</v>
      </c>
      <c r="C124" s="16"/>
      <c r="D124" s="42">
        <f>H124+J124+F124</f>
        <v>7265.8</v>
      </c>
      <c r="E124" s="42">
        <f t="shared" si="37"/>
        <v>7265.8</v>
      </c>
      <c r="F124" s="42"/>
      <c r="G124" s="42"/>
      <c r="H124" s="42">
        <f t="shared" ref="H124:I124" si="41">H125+H126</f>
        <v>0</v>
      </c>
      <c r="I124" s="42">
        <f t="shared" si="41"/>
        <v>0</v>
      </c>
      <c r="J124" s="42">
        <f>J125+J126</f>
        <v>7265.8</v>
      </c>
      <c r="K124" s="42">
        <f>K125+K126</f>
        <v>7265.8</v>
      </c>
      <c r="L124" s="42"/>
      <c r="M124" s="42"/>
      <c r="N124" s="16">
        <v>100</v>
      </c>
      <c r="O124" s="16">
        <f t="shared" ref="O124:O125" si="42">E124/D124*100</f>
        <v>100</v>
      </c>
      <c r="P124" s="71"/>
      <c r="Q124" s="89"/>
      <c r="R124" s="87"/>
      <c r="S124" s="49"/>
    </row>
    <row r="125" spans="1:19" ht="213.6" customHeight="1">
      <c r="A125" s="13"/>
      <c r="B125" s="79" t="s">
        <v>140</v>
      </c>
      <c r="C125" s="14"/>
      <c r="D125" s="42">
        <f>H125+J125+F125</f>
        <v>7157.5</v>
      </c>
      <c r="E125" s="42">
        <f>G125+I125+K125</f>
        <v>7157.5</v>
      </c>
      <c r="F125" s="42"/>
      <c r="G125" s="42"/>
      <c r="H125" s="42"/>
      <c r="I125" s="42"/>
      <c r="J125" s="42">
        <v>7157.5</v>
      </c>
      <c r="K125" s="42">
        <v>7157.5</v>
      </c>
      <c r="L125" s="42"/>
      <c r="M125" s="42"/>
      <c r="N125" s="16">
        <v>100</v>
      </c>
      <c r="O125" s="16">
        <f t="shared" si="42"/>
        <v>100</v>
      </c>
      <c r="P125" s="55" t="s">
        <v>141</v>
      </c>
      <c r="Q125" s="15" t="s">
        <v>135</v>
      </c>
      <c r="R125" s="15">
        <v>100</v>
      </c>
      <c r="S125" s="51">
        <v>100</v>
      </c>
    </row>
    <row r="126" spans="1:19" ht="214.2" customHeight="1">
      <c r="A126" s="13"/>
      <c r="B126" s="79" t="s">
        <v>142</v>
      </c>
      <c r="C126" s="14"/>
      <c r="D126" s="42">
        <f>H126+J126+F126</f>
        <v>108.3</v>
      </c>
      <c r="E126" s="42">
        <f>G126+I126+K126</f>
        <v>108.3</v>
      </c>
      <c r="F126" s="42"/>
      <c r="G126" s="42"/>
      <c r="H126" s="42"/>
      <c r="I126" s="42"/>
      <c r="J126" s="42">
        <v>108.3</v>
      </c>
      <c r="K126" s="42">
        <v>108.3</v>
      </c>
      <c r="L126" s="42"/>
      <c r="M126" s="42"/>
      <c r="N126" s="16">
        <v>100</v>
      </c>
      <c r="O126" s="16">
        <f>E126/D126*100</f>
        <v>100</v>
      </c>
      <c r="P126" s="55" t="s">
        <v>141</v>
      </c>
      <c r="Q126" s="15" t="s">
        <v>135</v>
      </c>
      <c r="R126" s="15">
        <v>100</v>
      </c>
      <c r="S126" s="51">
        <v>100</v>
      </c>
    </row>
    <row r="127" spans="1:19" ht="245.25" customHeight="1">
      <c r="A127" s="8">
        <v>6</v>
      </c>
      <c r="B127" s="8" t="s">
        <v>226</v>
      </c>
      <c r="C127" s="8"/>
      <c r="D127" s="44">
        <f>D128+D132+D135+D139</f>
        <v>14060.439999999999</v>
      </c>
      <c r="E127" s="44">
        <f>E128+E132+E135+E139</f>
        <v>14059.829999999998</v>
      </c>
      <c r="F127" s="44">
        <f t="shared" ref="F127:M127" si="43">F128+F132+F135+F139</f>
        <v>3391.87</v>
      </c>
      <c r="G127" s="44">
        <f t="shared" si="43"/>
        <v>3384.63</v>
      </c>
      <c r="H127" s="44">
        <f t="shared" si="43"/>
        <v>1507.62</v>
      </c>
      <c r="I127" s="44">
        <f t="shared" si="43"/>
        <v>1499.63</v>
      </c>
      <c r="J127" s="44">
        <f t="shared" si="43"/>
        <v>8906.42</v>
      </c>
      <c r="K127" s="44">
        <f t="shared" si="43"/>
        <v>8921.0400000000009</v>
      </c>
      <c r="L127" s="44">
        <f t="shared" si="43"/>
        <v>254.52999999999997</v>
      </c>
      <c r="M127" s="44">
        <f t="shared" si="43"/>
        <v>254.52999999999997</v>
      </c>
      <c r="N127" s="45">
        <v>100</v>
      </c>
      <c r="O127" s="92">
        <v>99.9</v>
      </c>
      <c r="P127" s="74" t="s">
        <v>144</v>
      </c>
      <c r="Q127" s="80">
        <v>80.400000000000006</v>
      </c>
      <c r="R127" s="80">
        <v>80.400000000000006</v>
      </c>
      <c r="S127" s="81">
        <v>100</v>
      </c>
    </row>
    <row r="128" spans="1:19" ht="183" customHeight="1">
      <c r="A128" s="64"/>
      <c r="B128" s="55" t="s">
        <v>145</v>
      </c>
      <c r="C128" s="17"/>
      <c r="D128" s="46">
        <f t="shared" ref="D128:E143" si="44">F128+H128+J128+L128</f>
        <v>696.2</v>
      </c>
      <c r="E128" s="46">
        <f t="shared" si="44"/>
        <v>695.59</v>
      </c>
      <c r="F128" s="38">
        <f t="shared" ref="F128:M128" si="45">F129+F130+F131</f>
        <v>0</v>
      </c>
      <c r="G128" s="38">
        <f t="shared" si="45"/>
        <v>0</v>
      </c>
      <c r="H128" s="38">
        <f t="shared" si="45"/>
        <v>696.2</v>
      </c>
      <c r="I128" s="38">
        <f t="shared" si="45"/>
        <v>695.59</v>
      </c>
      <c r="J128" s="38">
        <f t="shared" si="45"/>
        <v>0</v>
      </c>
      <c r="K128" s="38">
        <f t="shared" si="45"/>
        <v>0</v>
      </c>
      <c r="L128" s="38">
        <f t="shared" si="45"/>
        <v>0</v>
      </c>
      <c r="M128" s="38">
        <f t="shared" si="45"/>
        <v>0</v>
      </c>
      <c r="N128" s="38">
        <v>100</v>
      </c>
      <c r="O128" s="38">
        <f>E128/D128*100</f>
        <v>99.912381499569094</v>
      </c>
      <c r="P128" s="39" t="s">
        <v>144</v>
      </c>
      <c r="Q128" s="47">
        <v>80.400000000000006</v>
      </c>
      <c r="R128" s="47">
        <v>80.400000000000006</v>
      </c>
      <c r="S128" s="82">
        <v>100</v>
      </c>
    </row>
    <row r="129" spans="1:19" ht="216.6" customHeight="1">
      <c r="A129" s="64"/>
      <c r="B129" s="55" t="s">
        <v>146</v>
      </c>
      <c r="C129" s="17"/>
      <c r="D129" s="46">
        <f t="shared" si="44"/>
        <v>0</v>
      </c>
      <c r="E129" s="46">
        <f t="shared" si="44"/>
        <v>0</v>
      </c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55" t="s">
        <v>147</v>
      </c>
      <c r="Q129" s="90">
        <v>100</v>
      </c>
      <c r="R129" s="55" t="s">
        <v>255</v>
      </c>
      <c r="S129" s="55" t="s">
        <v>255</v>
      </c>
    </row>
    <row r="130" spans="1:19" ht="192">
      <c r="A130" s="64"/>
      <c r="B130" s="55" t="s">
        <v>148</v>
      </c>
      <c r="C130" s="17"/>
      <c r="D130" s="46">
        <f t="shared" si="44"/>
        <v>696.2</v>
      </c>
      <c r="E130" s="46">
        <f t="shared" si="44"/>
        <v>695.59</v>
      </c>
      <c r="F130" s="47"/>
      <c r="G130" s="47"/>
      <c r="H130" s="47">
        <v>696.2</v>
      </c>
      <c r="I130" s="47">
        <v>695.59</v>
      </c>
      <c r="J130" s="47"/>
      <c r="K130" s="47"/>
      <c r="L130" s="47"/>
      <c r="M130" s="47"/>
      <c r="N130" s="38">
        <v>100</v>
      </c>
      <c r="O130" s="38">
        <f>E130/D130*100</f>
        <v>99.912381499569094</v>
      </c>
      <c r="P130" s="55" t="s">
        <v>149</v>
      </c>
      <c r="Q130" s="90">
        <v>100</v>
      </c>
      <c r="R130" s="55" t="s">
        <v>256</v>
      </c>
      <c r="S130" s="55" t="s">
        <v>256</v>
      </c>
    </row>
    <row r="131" spans="1:19" ht="84">
      <c r="A131" s="64"/>
      <c r="B131" s="55" t="s">
        <v>150</v>
      </c>
      <c r="C131" s="17"/>
      <c r="D131" s="46">
        <f t="shared" si="44"/>
        <v>0</v>
      </c>
      <c r="E131" s="46">
        <f t="shared" si="44"/>
        <v>0</v>
      </c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55" t="s">
        <v>95</v>
      </c>
      <c r="Q131" s="47"/>
      <c r="R131" s="47"/>
      <c r="S131" s="47"/>
    </row>
    <row r="132" spans="1:19" ht="172.5" customHeight="1">
      <c r="A132" s="64"/>
      <c r="B132" s="55" t="s">
        <v>151</v>
      </c>
      <c r="C132" s="17"/>
      <c r="D132" s="46">
        <f t="shared" si="44"/>
        <v>4705.07</v>
      </c>
      <c r="E132" s="46">
        <f t="shared" si="44"/>
        <v>4705.07</v>
      </c>
      <c r="F132" s="47">
        <f t="shared" ref="F132:M132" si="46">F133+F134</f>
        <v>3391.87</v>
      </c>
      <c r="G132" s="47">
        <f t="shared" si="46"/>
        <v>3384.63</v>
      </c>
      <c r="H132" s="47">
        <f t="shared" si="46"/>
        <v>811.42</v>
      </c>
      <c r="I132" s="47">
        <f t="shared" si="46"/>
        <v>804.04</v>
      </c>
      <c r="J132" s="47">
        <f t="shared" si="46"/>
        <v>501.78</v>
      </c>
      <c r="K132" s="47">
        <f t="shared" si="46"/>
        <v>516.4</v>
      </c>
      <c r="L132" s="47">
        <f t="shared" si="46"/>
        <v>0</v>
      </c>
      <c r="M132" s="47">
        <f t="shared" si="46"/>
        <v>0</v>
      </c>
      <c r="N132" s="38">
        <v>100</v>
      </c>
      <c r="O132" s="38">
        <v>100</v>
      </c>
      <c r="P132" s="55" t="s">
        <v>95</v>
      </c>
      <c r="Q132" s="47"/>
      <c r="R132" s="47"/>
      <c r="S132" s="47"/>
    </row>
    <row r="133" spans="1:19" ht="204">
      <c r="A133" s="64"/>
      <c r="B133" s="55" t="s">
        <v>152</v>
      </c>
      <c r="C133" s="17"/>
      <c r="D133" s="46">
        <f t="shared" si="44"/>
        <v>734.99999999999989</v>
      </c>
      <c r="E133" s="46">
        <f t="shared" si="44"/>
        <v>735</v>
      </c>
      <c r="F133" s="47">
        <v>350.51</v>
      </c>
      <c r="G133" s="47">
        <v>343.27</v>
      </c>
      <c r="H133" s="47">
        <v>357.09</v>
      </c>
      <c r="I133" s="47">
        <v>349.71</v>
      </c>
      <c r="J133" s="47">
        <v>27.4</v>
      </c>
      <c r="K133" s="47">
        <v>42.02</v>
      </c>
      <c r="L133" s="47"/>
      <c r="M133" s="47"/>
      <c r="N133" s="38">
        <v>100</v>
      </c>
      <c r="O133" s="38">
        <v>100</v>
      </c>
      <c r="P133" s="39" t="s">
        <v>153</v>
      </c>
      <c r="Q133" s="38">
        <v>42</v>
      </c>
      <c r="R133" s="38">
        <v>42</v>
      </c>
      <c r="S133" s="91">
        <v>100</v>
      </c>
    </row>
    <row r="134" spans="1:19" ht="144" customHeight="1">
      <c r="A134" s="64"/>
      <c r="B134" s="55" t="s">
        <v>154</v>
      </c>
      <c r="C134" s="17"/>
      <c r="D134" s="46">
        <f t="shared" si="44"/>
        <v>3970.07</v>
      </c>
      <c r="E134" s="46">
        <f t="shared" si="44"/>
        <v>3970.07</v>
      </c>
      <c r="F134" s="47">
        <v>3041.36</v>
      </c>
      <c r="G134" s="47">
        <v>3041.36</v>
      </c>
      <c r="H134" s="47">
        <v>454.33</v>
      </c>
      <c r="I134" s="47">
        <v>454.33</v>
      </c>
      <c r="J134" s="47">
        <v>474.38</v>
      </c>
      <c r="K134" s="47">
        <v>474.38</v>
      </c>
      <c r="L134" s="47"/>
      <c r="M134" s="47"/>
      <c r="N134" s="38">
        <v>100</v>
      </c>
      <c r="O134" s="38">
        <v>100</v>
      </c>
      <c r="P134" s="55" t="s">
        <v>155</v>
      </c>
      <c r="Q134" s="47">
        <v>6</v>
      </c>
      <c r="R134" s="47">
        <v>6</v>
      </c>
      <c r="S134" s="91">
        <v>100</v>
      </c>
    </row>
    <row r="135" spans="1:19" ht="193.5" customHeight="1">
      <c r="A135" s="64"/>
      <c r="B135" s="55" t="s">
        <v>156</v>
      </c>
      <c r="C135" s="17"/>
      <c r="D135" s="46">
        <f t="shared" si="44"/>
        <v>1378.15</v>
      </c>
      <c r="E135" s="46">
        <f t="shared" si="44"/>
        <v>1378.15</v>
      </c>
      <c r="F135" s="38">
        <f>F136+F138</f>
        <v>0</v>
      </c>
      <c r="G135" s="38">
        <f t="shared" ref="G135:M135" si="47">G136+G138</f>
        <v>0</v>
      </c>
      <c r="H135" s="38">
        <f t="shared" si="47"/>
        <v>0</v>
      </c>
      <c r="I135" s="38">
        <f t="shared" si="47"/>
        <v>0</v>
      </c>
      <c r="J135" s="46">
        <f t="shared" si="47"/>
        <v>1378.15</v>
      </c>
      <c r="K135" s="46">
        <f t="shared" si="47"/>
        <v>1378.15</v>
      </c>
      <c r="L135" s="38">
        <f t="shared" si="47"/>
        <v>0</v>
      </c>
      <c r="M135" s="38">
        <f t="shared" si="47"/>
        <v>0</v>
      </c>
      <c r="N135" s="38">
        <v>100</v>
      </c>
      <c r="O135" s="38">
        <v>100</v>
      </c>
      <c r="P135" s="55" t="s">
        <v>95</v>
      </c>
      <c r="Q135" s="47"/>
      <c r="R135" s="38"/>
      <c r="S135" s="82"/>
    </row>
    <row r="136" spans="1:19" ht="360">
      <c r="A136" s="64"/>
      <c r="B136" s="55" t="s">
        <v>157</v>
      </c>
      <c r="C136" s="17"/>
      <c r="D136" s="46">
        <f t="shared" si="44"/>
        <v>1378.15</v>
      </c>
      <c r="E136" s="46">
        <f t="shared" si="44"/>
        <v>1378.15</v>
      </c>
      <c r="F136" s="47"/>
      <c r="G136" s="47"/>
      <c r="H136" s="47"/>
      <c r="I136" s="47"/>
      <c r="J136" s="47">
        <v>1378.15</v>
      </c>
      <c r="K136" s="47">
        <v>1378.15</v>
      </c>
      <c r="L136" s="47"/>
      <c r="M136" s="47"/>
      <c r="N136" s="38">
        <v>100</v>
      </c>
      <c r="O136" s="38">
        <v>100</v>
      </c>
      <c r="P136" s="72" t="s">
        <v>158</v>
      </c>
      <c r="Q136" s="38">
        <v>100</v>
      </c>
      <c r="R136" s="38">
        <v>100</v>
      </c>
      <c r="S136" s="82">
        <v>100</v>
      </c>
    </row>
    <row r="137" spans="1:19" ht="216" customHeight="1">
      <c r="A137" s="64"/>
      <c r="B137" s="55"/>
      <c r="C137" s="17"/>
      <c r="D137" s="46"/>
      <c r="E137" s="46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72" t="s">
        <v>159</v>
      </c>
      <c r="Q137" s="38">
        <v>100</v>
      </c>
      <c r="R137" s="38">
        <v>100</v>
      </c>
      <c r="S137" s="82">
        <v>100</v>
      </c>
    </row>
    <row r="138" spans="1:19" ht="159.6" customHeight="1">
      <c r="A138" s="64"/>
      <c r="B138" s="55" t="s">
        <v>160</v>
      </c>
      <c r="C138" s="17"/>
      <c r="D138" s="46">
        <f t="shared" si="44"/>
        <v>0</v>
      </c>
      <c r="E138" s="46">
        <f t="shared" si="44"/>
        <v>0</v>
      </c>
      <c r="F138" s="38">
        <v>0</v>
      </c>
      <c r="G138" s="38">
        <v>0</v>
      </c>
      <c r="H138" s="38">
        <v>0</v>
      </c>
      <c r="I138" s="38">
        <v>0</v>
      </c>
      <c r="J138" s="38">
        <v>0</v>
      </c>
      <c r="K138" s="38">
        <v>0</v>
      </c>
      <c r="L138" s="38">
        <v>0</v>
      </c>
      <c r="M138" s="38">
        <v>0</v>
      </c>
      <c r="N138" s="38">
        <v>100</v>
      </c>
      <c r="O138" s="38">
        <v>100</v>
      </c>
      <c r="P138" s="72" t="s">
        <v>304</v>
      </c>
      <c r="Q138" s="47">
        <v>4</v>
      </c>
      <c r="R138" s="47">
        <v>4</v>
      </c>
      <c r="S138" s="82">
        <v>100</v>
      </c>
    </row>
    <row r="139" spans="1:19" ht="120.75" customHeight="1">
      <c r="A139" s="64"/>
      <c r="B139" s="55" t="s">
        <v>161</v>
      </c>
      <c r="C139" s="17"/>
      <c r="D139" s="46">
        <f t="shared" si="44"/>
        <v>7281.0199999999995</v>
      </c>
      <c r="E139" s="46">
        <f t="shared" si="44"/>
        <v>7281.0199999999995</v>
      </c>
      <c r="F139" s="38">
        <f t="shared" ref="F139:M139" si="48">F140+F141+F142</f>
        <v>0</v>
      </c>
      <c r="G139" s="38">
        <f t="shared" si="48"/>
        <v>0</v>
      </c>
      <c r="H139" s="38">
        <f t="shared" si="48"/>
        <v>0</v>
      </c>
      <c r="I139" s="38">
        <f t="shared" si="48"/>
        <v>0</v>
      </c>
      <c r="J139" s="47">
        <f t="shared" si="48"/>
        <v>7026.49</v>
      </c>
      <c r="K139" s="47">
        <f t="shared" si="48"/>
        <v>7026.49</v>
      </c>
      <c r="L139" s="38">
        <f t="shared" si="48"/>
        <v>254.52999999999997</v>
      </c>
      <c r="M139" s="38">
        <f t="shared" si="48"/>
        <v>254.52999999999997</v>
      </c>
      <c r="N139" s="38">
        <v>100</v>
      </c>
      <c r="O139" s="38">
        <v>100</v>
      </c>
      <c r="P139" s="55" t="s">
        <v>95</v>
      </c>
      <c r="Q139" s="47"/>
      <c r="R139" s="47"/>
      <c r="S139" s="82"/>
    </row>
    <row r="140" spans="1:19" ht="256.2" customHeight="1">
      <c r="A140" s="64"/>
      <c r="B140" s="55" t="s">
        <v>162</v>
      </c>
      <c r="C140" s="17"/>
      <c r="D140" s="46">
        <f t="shared" si="44"/>
        <v>3626.82</v>
      </c>
      <c r="E140" s="46">
        <f t="shared" si="44"/>
        <v>3626.82</v>
      </c>
      <c r="F140" s="47"/>
      <c r="G140" s="47"/>
      <c r="H140" s="47"/>
      <c r="I140" s="47"/>
      <c r="J140" s="47">
        <v>3626.82</v>
      </c>
      <c r="K140" s="47">
        <v>3626.82</v>
      </c>
      <c r="L140" s="47"/>
      <c r="M140" s="47"/>
      <c r="N140" s="38">
        <v>100</v>
      </c>
      <c r="O140" s="38">
        <v>100</v>
      </c>
      <c r="P140" s="72" t="s">
        <v>163</v>
      </c>
      <c r="Q140" s="38">
        <v>100</v>
      </c>
      <c r="R140" s="38">
        <v>100</v>
      </c>
      <c r="S140" s="91">
        <v>100</v>
      </c>
    </row>
    <row r="141" spans="1:19" ht="177.6" customHeight="1">
      <c r="A141" s="64"/>
      <c r="B141" s="55" t="s">
        <v>164</v>
      </c>
      <c r="C141" s="17"/>
      <c r="D141" s="46">
        <f t="shared" si="44"/>
        <v>2617.9</v>
      </c>
      <c r="E141" s="46">
        <f t="shared" si="44"/>
        <v>2617.9</v>
      </c>
      <c r="F141" s="47"/>
      <c r="G141" s="47"/>
      <c r="H141" s="47"/>
      <c r="I141" s="47"/>
      <c r="J141" s="47">
        <v>2464.2600000000002</v>
      </c>
      <c r="K141" s="47">
        <v>2464.2600000000002</v>
      </c>
      <c r="L141" s="47">
        <v>153.63999999999999</v>
      </c>
      <c r="M141" s="47">
        <v>153.63999999999999</v>
      </c>
      <c r="N141" s="38">
        <v>100</v>
      </c>
      <c r="O141" s="38">
        <v>100</v>
      </c>
      <c r="P141" s="39" t="s">
        <v>165</v>
      </c>
      <c r="Q141" s="38">
        <v>100</v>
      </c>
      <c r="R141" s="38">
        <v>100</v>
      </c>
      <c r="S141" s="82">
        <v>100</v>
      </c>
    </row>
    <row r="142" spans="1:19" ht="180">
      <c r="A142" s="64"/>
      <c r="B142" s="55" t="s">
        <v>166</v>
      </c>
      <c r="C142" s="17"/>
      <c r="D142" s="46">
        <f t="shared" si="44"/>
        <v>1036.3</v>
      </c>
      <c r="E142" s="46">
        <f t="shared" si="44"/>
        <v>1036.3</v>
      </c>
      <c r="F142" s="47"/>
      <c r="G142" s="47"/>
      <c r="H142" s="47"/>
      <c r="I142" s="47"/>
      <c r="J142" s="47">
        <v>935.41</v>
      </c>
      <c r="K142" s="47">
        <v>935.41</v>
      </c>
      <c r="L142" s="47">
        <v>100.89</v>
      </c>
      <c r="M142" s="47">
        <v>100.89</v>
      </c>
      <c r="N142" s="38">
        <v>100</v>
      </c>
      <c r="O142" s="38">
        <v>100</v>
      </c>
      <c r="P142" s="39" t="s">
        <v>167</v>
      </c>
      <c r="Q142" s="38">
        <v>100</v>
      </c>
      <c r="R142" s="38">
        <v>100</v>
      </c>
      <c r="S142" s="82">
        <v>100</v>
      </c>
    </row>
    <row r="143" spans="1:19" ht="139.5" customHeight="1">
      <c r="A143" s="160">
        <v>7</v>
      </c>
      <c r="B143" s="161" t="s">
        <v>227</v>
      </c>
      <c r="C143" s="162" t="s">
        <v>63</v>
      </c>
      <c r="D143" s="163">
        <f t="shared" si="44"/>
        <v>5109.6000000000004</v>
      </c>
      <c r="E143" s="163">
        <f t="shared" si="44"/>
        <v>5101.6000000000004</v>
      </c>
      <c r="F143" s="163">
        <f>F144+F147+F153</f>
        <v>0</v>
      </c>
      <c r="G143" s="163">
        <f>G144+G147+G153</f>
        <v>0</v>
      </c>
      <c r="H143" s="163">
        <f t="shared" ref="H143:M143" si="49">H144+H147+H153+H154</f>
        <v>74.599999999999994</v>
      </c>
      <c r="I143" s="163">
        <f t="shared" si="49"/>
        <v>74.599999999999994</v>
      </c>
      <c r="J143" s="163">
        <f t="shared" si="49"/>
        <v>5035</v>
      </c>
      <c r="K143" s="163">
        <f t="shared" si="49"/>
        <v>5027</v>
      </c>
      <c r="L143" s="163">
        <f t="shared" si="49"/>
        <v>0</v>
      </c>
      <c r="M143" s="163">
        <f t="shared" si="49"/>
        <v>0</v>
      </c>
      <c r="N143" s="164">
        <v>100</v>
      </c>
      <c r="O143" s="164">
        <f>E143/D143*100</f>
        <v>99.843431971191492</v>
      </c>
      <c r="P143" s="165" t="s">
        <v>168</v>
      </c>
      <c r="Q143" s="166">
        <v>1753.4</v>
      </c>
      <c r="R143" s="166">
        <v>1899</v>
      </c>
      <c r="S143" s="167">
        <f>R143/Q143*100</f>
        <v>108.30386677312649</v>
      </c>
    </row>
    <row r="144" spans="1:19" ht="205.2" customHeight="1">
      <c r="A144" s="168"/>
      <c r="B144" s="181" t="s">
        <v>250</v>
      </c>
      <c r="C144" s="169"/>
      <c r="D144" s="170">
        <f t="shared" ref="D144:E149" si="50">F144+H144+J144+L144</f>
        <v>74.599999999999994</v>
      </c>
      <c r="E144" s="170">
        <f t="shared" si="50"/>
        <v>74.599999999999994</v>
      </c>
      <c r="F144" s="171"/>
      <c r="G144" s="171"/>
      <c r="H144" s="172">
        <f>H145</f>
        <v>74.599999999999994</v>
      </c>
      <c r="I144" s="172">
        <f>I145</f>
        <v>74.599999999999994</v>
      </c>
      <c r="J144" s="172"/>
      <c r="K144" s="172"/>
      <c r="L144" s="172"/>
      <c r="M144" s="172"/>
      <c r="N144" s="173">
        <v>100</v>
      </c>
      <c r="O144" s="172">
        <v>100</v>
      </c>
      <c r="P144" s="174" t="s">
        <v>169</v>
      </c>
      <c r="Q144" s="86">
        <v>30</v>
      </c>
      <c r="R144" s="86">
        <v>158</v>
      </c>
      <c r="S144" s="86" t="s">
        <v>249</v>
      </c>
    </row>
    <row r="145" spans="1:19" ht="109.8" customHeight="1">
      <c r="A145" s="175"/>
      <c r="B145" s="180" t="s">
        <v>251</v>
      </c>
      <c r="C145" s="176"/>
      <c r="D145" s="177">
        <f t="shared" si="50"/>
        <v>74.599999999999994</v>
      </c>
      <c r="E145" s="177">
        <f>G145+I145+K145+M145</f>
        <v>74.599999999999994</v>
      </c>
      <c r="F145" s="178"/>
      <c r="G145" s="178"/>
      <c r="H145" s="179">
        <v>74.599999999999994</v>
      </c>
      <c r="I145" s="179">
        <v>74.599999999999994</v>
      </c>
      <c r="J145" s="179">
        <v>0</v>
      </c>
      <c r="K145" s="179">
        <v>0</v>
      </c>
      <c r="L145" s="179"/>
      <c r="M145" s="179"/>
      <c r="N145" s="102">
        <v>100</v>
      </c>
      <c r="O145" s="179">
        <v>100</v>
      </c>
      <c r="P145" s="23" t="s">
        <v>170</v>
      </c>
      <c r="Q145" s="86">
        <v>18</v>
      </c>
      <c r="R145" s="86">
        <v>23</v>
      </c>
      <c r="S145" s="86">
        <f>R145/Q145*100</f>
        <v>127.77777777777777</v>
      </c>
    </row>
    <row r="146" spans="1:19" ht="205.8" customHeight="1">
      <c r="A146" s="175"/>
      <c r="B146" s="180" t="s">
        <v>325</v>
      </c>
      <c r="C146" s="176"/>
      <c r="D146" s="177">
        <f t="shared" si="50"/>
        <v>0</v>
      </c>
      <c r="E146" s="177">
        <f t="shared" si="50"/>
        <v>0</v>
      </c>
      <c r="F146" s="178"/>
      <c r="G146" s="178"/>
      <c r="H146" s="179"/>
      <c r="I146" s="179"/>
      <c r="J146" s="179"/>
      <c r="K146" s="179"/>
      <c r="L146" s="179"/>
      <c r="M146" s="179"/>
      <c r="N146" s="179"/>
      <c r="O146" s="179"/>
      <c r="P146" s="23" t="s">
        <v>171</v>
      </c>
      <c r="Q146" s="86">
        <v>4918.8</v>
      </c>
      <c r="R146" s="86">
        <v>6898.6</v>
      </c>
      <c r="S146" s="86">
        <f>R146/Q146*100</f>
        <v>140.24965438724891</v>
      </c>
    </row>
    <row r="147" spans="1:19" ht="132">
      <c r="A147" s="168"/>
      <c r="B147" s="181" t="s">
        <v>252</v>
      </c>
      <c r="C147" s="169"/>
      <c r="D147" s="170">
        <f t="shared" si="50"/>
        <v>5035</v>
      </c>
      <c r="E147" s="170">
        <f t="shared" si="50"/>
        <v>5027</v>
      </c>
      <c r="F147" s="172">
        <f>F150</f>
        <v>0</v>
      </c>
      <c r="G147" s="172">
        <f>G150</f>
        <v>0</v>
      </c>
      <c r="H147" s="172">
        <f>H150</f>
        <v>0</v>
      </c>
      <c r="I147" s="172">
        <f>I150</f>
        <v>0</v>
      </c>
      <c r="J147" s="172">
        <f>J148+J152</f>
        <v>5035</v>
      </c>
      <c r="K147" s="172">
        <f>K148+K152</f>
        <v>5027</v>
      </c>
      <c r="L147" s="172"/>
      <c r="M147" s="172"/>
      <c r="N147" s="173">
        <v>100</v>
      </c>
      <c r="O147" s="172">
        <f>E147/D147*100</f>
        <v>99.841112214498509</v>
      </c>
      <c r="P147" s="181" t="s">
        <v>172</v>
      </c>
      <c r="Q147" s="182">
        <v>258.10000000000002</v>
      </c>
      <c r="R147" s="182">
        <v>260.54000000000002</v>
      </c>
      <c r="S147" s="86">
        <f>R147/Q147*100</f>
        <v>100.9453700116234</v>
      </c>
    </row>
    <row r="148" spans="1:19" ht="133.80000000000001" customHeight="1">
      <c r="A148" s="175"/>
      <c r="B148" s="180" t="s">
        <v>326</v>
      </c>
      <c r="C148" s="176"/>
      <c r="D148" s="177">
        <f t="shared" si="50"/>
        <v>4835</v>
      </c>
      <c r="E148" s="177">
        <f t="shared" si="50"/>
        <v>4835</v>
      </c>
      <c r="F148" s="179"/>
      <c r="G148" s="179"/>
      <c r="H148" s="179"/>
      <c r="I148" s="179"/>
      <c r="J148" s="179">
        <f>J149+J150</f>
        <v>4835</v>
      </c>
      <c r="K148" s="179">
        <f>K149+K150</f>
        <v>4835</v>
      </c>
      <c r="L148" s="179"/>
      <c r="M148" s="179"/>
      <c r="N148" s="179"/>
      <c r="O148" s="179"/>
      <c r="P148" s="76" t="s">
        <v>173</v>
      </c>
      <c r="Q148" s="183">
        <v>5</v>
      </c>
      <c r="R148" s="183">
        <v>5</v>
      </c>
      <c r="S148" s="52">
        <v>100</v>
      </c>
    </row>
    <row r="149" spans="1:19" ht="409.6">
      <c r="A149" s="175"/>
      <c r="B149" s="76" t="s">
        <v>231</v>
      </c>
      <c r="C149" s="176"/>
      <c r="D149" s="177">
        <f t="shared" si="50"/>
        <v>2000</v>
      </c>
      <c r="E149" s="177">
        <f t="shared" si="50"/>
        <v>2000</v>
      </c>
      <c r="F149" s="179">
        <v>0</v>
      </c>
      <c r="G149" s="179">
        <v>0</v>
      </c>
      <c r="H149" s="179">
        <v>0</v>
      </c>
      <c r="I149" s="179">
        <v>0</v>
      </c>
      <c r="J149" s="179">
        <v>2000</v>
      </c>
      <c r="K149" s="179">
        <v>2000</v>
      </c>
      <c r="L149" s="179"/>
      <c r="M149" s="179"/>
      <c r="N149" s="179">
        <v>0</v>
      </c>
      <c r="O149" s="179">
        <v>0</v>
      </c>
      <c r="P149" s="99" t="s">
        <v>175</v>
      </c>
      <c r="Q149" s="52">
        <v>2</v>
      </c>
      <c r="R149" s="52">
        <v>2</v>
      </c>
      <c r="S149" s="52">
        <f>R149/Q149*100</f>
        <v>100</v>
      </c>
    </row>
    <row r="150" spans="1:19" ht="387.6" customHeight="1">
      <c r="A150" s="175"/>
      <c r="B150" s="76" t="s">
        <v>253</v>
      </c>
      <c r="C150" s="176"/>
      <c r="D150" s="177">
        <f>F150+H150+J150+L150</f>
        <v>2835</v>
      </c>
      <c r="E150" s="177">
        <f>G150+I150+K150+M150</f>
        <v>2835</v>
      </c>
      <c r="F150" s="179">
        <v>0</v>
      </c>
      <c r="G150" s="179">
        <v>0</v>
      </c>
      <c r="H150" s="179">
        <v>0</v>
      </c>
      <c r="I150" s="179">
        <v>0</v>
      </c>
      <c r="J150" s="179">
        <v>2835</v>
      </c>
      <c r="K150" s="179">
        <v>2835</v>
      </c>
      <c r="L150" s="179"/>
      <c r="M150" s="179"/>
      <c r="N150" s="179">
        <v>100</v>
      </c>
      <c r="O150" s="179">
        <v>100</v>
      </c>
      <c r="P150" s="23" t="s">
        <v>175</v>
      </c>
      <c r="Q150" s="52">
        <v>3</v>
      </c>
      <c r="R150" s="52">
        <v>3</v>
      </c>
      <c r="S150" s="52">
        <v>100</v>
      </c>
    </row>
    <row r="151" spans="1:19" ht="156.6" customHeight="1">
      <c r="A151" s="175"/>
      <c r="B151" s="76" t="s">
        <v>254</v>
      </c>
      <c r="C151" s="176"/>
      <c r="D151" s="177"/>
      <c r="E151" s="177"/>
      <c r="F151" s="179"/>
      <c r="G151" s="179"/>
      <c r="H151" s="179"/>
      <c r="I151" s="179"/>
      <c r="J151" s="179"/>
      <c r="K151" s="179"/>
      <c r="L151" s="179"/>
      <c r="M151" s="179"/>
      <c r="N151" s="179"/>
      <c r="O151" s="179"/>
      <c r="P151" s="23" t="s">
        <v>174</v>
      </c>
      <c r="Q151" s="52">
        <v>120</v>
      </c>
      <c r="R151" s="52">
        <v>128.30000000000001</v>
      </c>
      <c r="S151" s="52">
        <f>R151/Q151*100</f>
        <v>106.91666666666669</v>
      </c>
    </row>
    <row r="152" spans="1:19" ht="133.19999999999999" customHeight="1">
      <c r="A152" s="175"/>
      <c r="B152" s="180" t="s">
        <v>327</v>
      </c>
      <c r="C152" s="176"/>
      <c r="D152" s="179">
        <f>F152+H152+J152+L152</f>
        <v>200</v>
      </c>
      <c r="E152" s="179">
        <f>G152+I152+K152+M152</f>
        <v>192</v>
      </c>
      <c r="F152" s="179">
        <v>0</v>
      </c>
      <c r="G152" s="179">
        <v>0</v>
      </c>
      <c r="H152" s="179">
        <v>0</v>
      </c>
      <c r="I152" s="179">
        <v>0</v>
      </c>
      <c r="J152" s="179">
        <v>200</v>
      </c>
      <c r="K152" s="179">
        <v>192</v>
      </c>
      <c r="L152" s="179">
        <v>0</v>
      </c>
      <c r="M152" s="179">
        <v>0</v>
      </c>
      <c r="N152" s="179">
        <v>100</v>
      </c>
      <c r="O152" s="179">
        <f>E152/D152*100</f>
        <v>96</v>
      </c>
      <c r="P152" s="99" t="s">
        <v>176</v>
      </c>
      <c r="Q152" s="86">
        <v>15520</v>
      </c>
      <c r="R152" s="86">
        <v>15101</v>
      </c>
      <c r="S152" s="86">
        <f>R152/Q152*100</f>
        <v>97.300257731958766</v>
      </c>
    </row>
    <row r="153" spans="1:19" ht="277.8" customHeight="1">
      <c r="A153" s="168"/>
      <c r="B153" s="184" t="s">
        <v>328</v>
      </c>
      <c r="C153" s="169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171"/>
      <c r="P153" s="23" t="s">
        <v>177</v>
      </c>
      <c r="Q153" s="86">
        <v>42</v>
      </c>
      <c r="R153" s="86">
        <v>45</v>
      </c>
      <c r="S153" s="86">
        <f>R153/Q153*100</f>
        <v>107.14285714285714</v>
      </c>
    </row>
    <row r="154" spans="1:19" ht="48">
      <c r="A154" s="168"/>
      <c r="B154" s="181" t="s">
        <v>178</v>
      </c>
      <c r="C154" s="169"/>
      <c r="D154" s="171">
        <f>F154+H154+J154+L154</f>
        <v>0</v>
      </c>
      <c r="E154" s="171">
        <v>0</v>
      </c>
      <c r="F154" s="171"/>
      <c r="G154" s="171"/>
      <c r="H154" s="171">
        <f>H158</f>
        <v>0</v>
      </c>
      <c r="I154" s="171">
        <f>I158</f>
        <v>0</v>
      </c>
      <c r="J154" s="171">
        <f>J158</f>
        <v>0</v>
      </c>
      <c r="K154" s="171">
        <f>K158</f>
        <v>0</v>
      </c>
      <c r="L154" s="171"/>
      <c r="M154" s="171">
        <v>0</v>
      </c>
      <c r="N154" s="171">
        <v>0</v>
      </c>
      <c r="O154" s="171"/>
      <c r="P154" s="185"/>
      <c r="Q154" s="86"/>
      <c r="R154" s="86"/>
      <c r="S154" s="86"/>
    </row>
    <row r="155" spans="1:19" ht="96">
      <c r="A155" s="168"/>
      <c r="B155" s="23" t="s">
        <v>330</v>
      </c>
      <c r="C155" s="169"/>
      <c r="D155" s="171"/>
      <c r="E155" s="171"/>
      <c r="F155" s="171"/>
      <c r="G155" s="171"/>
      <c r="H155" s="171"/>
      <c r="I155" s="171"/>
      <c r="J155" s="171"/>
      <c r="K155" s="171"/>
      <c r="L155" s="171"/>
      <c r="M155" s="171"/>
      <c r="N155" s="171"/>
      <c r="O155" s="171"/>
      <c r="P155" s="186" t="s">
        <v>179</v>
      </c>
      <c r="Q155" s="86">
        <v>27</v>
      </c>
      <c r="R155" s="86">
        <v>28</v>
      </c>
      <c r="S155" s="86">
        <f>R155/Q155*100</f>
        <v>103.7037037037037</v>
      </c>
    </row>
    <row r="156" spans="1:19" ht="267" customHeight="1">
      <c r="A156" s="168"/>
      <c r="B156" s="181"/>
      <c r="C156" s="169"/>
      <c r="D156" s="171"/>
      <c r="E156" s="171"/>
      <c r="F156" s="171"/>
      <c r="G156" s="171"/>
      <c r="H156" s="171"/>
      <c r="I156" s="171"/>
      <c r="J156" s="171"/>
      <c r="K156" s="171"/>
      <c r="L156" s="171"/>
      <c r="M156" s="171"/>
      <c r="N156" s="171"/>
      <c r="O156" s="171"/>
      <c r="P156" s="187" t="s">
        <v>298</v>
      </c>
      <c r="Q156" s="86">
        <v>2</v>
      </c>
      <c r="R156" s="86">
        <v>4</v>
      </c>
      <c r="S156" s="86">
        <f>R156/Q156*100</f>
        <v>200</v>
      </c>
    </row>
    <row r="157" spans="1:19" ht="111" customHeight="1">
      <c r="A157" s="168"/>
      <c r="B157" s="181"/>
      <c r="C157" s="169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23" t="s">
        <v>180</v>
      </c>
      <c r="Q157" s="86">
        <v>90</v>
      </c>
      <c r="R157" s="86">
        <v>90</v>
      </c>
      <c r="S157" s="86">
        <v>100</v>
      </c>
    </row>
    <row r="158" spans="1:19" ht="352.8" customHeight="1">
      <c r="A158" s="175"/>
      <c r="B158" s="180" t="s">
        <v>329</v>
      </c>
      <c r="C158" s="176"/>
      <c r="D158" s="178"/>
      <c r="E158" s="178"/>
      <c r="F158" s="178"/>
      <c r="G158" s="178"/>
      <c r="H158" s="178"/>
      <c r="I158" s="178"/>
      <c r="J158" s="178"/>
      <c r="K158" s="178"/>
      <c r="L158" s="178"/>
      <c r="M158" s="178"/>
      <c r="N158" s="178"/>
      <c r="O158" s="178"/>
      <c r="P158" s="75" t="s">
        <v>181</v>
      </c>
      <c r="Q158" s="52">
        <v>100</v>
      </c>
      <c r="R158" s="52">
        <v>100</v>
      </c>
      <c r="S158" s="52">
        <v>100</v>
      </c>
    </row>
    <row r="159" spans="1:19" ht="232.2" customHeight="1">
      <c r="A159" s="175"/>
      <c r="B159" s="180"/>
      <c r="C159" s="176"/>
      <c r="D159" s="178"/>
      <c r="E159" s="178"/>
      <c r="F159" s="178"/>
      <c r="G159" s="178"/>
      <c r="H159" s="178"/>
      <c r="I159" s="178"/>
      <c r="J159" s="178"/>
      <c r="K159" s="178"/>
      <c r="L159" s="178"/>
      <c r="M159" s="178"/>
      <c r="N159" s="178"/>
      <c r="O159" s="178"/>
      <c r="P159" s="188" t="s">
        <v>182</v>
      </c>
      <c r="Q159" s="52">
        <v>398</v>
      </c>
      <c r="R159" s="52">
        <v>398</v>
      </c>
      <c r="S159" s="52">
        <v>100</v>
      </c>
    </row>
    <row r="160" spans="1:19" ht="198">
      <c r="A160" s="189">
        <v>8</v>
      </c>
      <c r="B160" s="190" t="s">
        <v>228</v>
      </c>
      <c r="C160" s="95" t="s">
        <v>63</v>
      </c>
      <c r="D160" s="191">
        <f>F160+H160+J160+L160</f>
        <v>3174.86</v>
      </c>
      <c r="E160" s="191">
        <f>G160+I160+K160+M160</f>
        <v>3174.86</v>
      </c>
      <c r="F160" s="191"/>
      <c r="G160" s="191"/>
      <c r="H160" s="191">
        <f>H161+H162+H163</f>
        <v>97.68</v>
      </c>
      <c r="I160" s="191">
        <f>I161+I162+I163</f>
        <v>97.68</v>
      </c>
      <c r="J160" s="191">
        <f>J161+J162+J163</f>
        <v>3077.1800000000003</v>
      </c>
      <c r="K160" s="191">
        <f>K161+K162+K163</f>
        <v>3077.1800000000003</v>
      </c>
      <c r="L160" s="191"/>
      <c r="M160" s="191"/>
      <c r="N160" s="192">
        <v>100</v>
      </c>
      <c r="O160" s="193">
        <v>100</v>
      </c>
      <c r="P160" s="95"/>
      <c r="Q160" s="189"/>
      <c r="R160" s="189"/>
      <c r="S160" s="189"/>
    </row>
    <row r="161" spans="1:19" ht="109.8" customHeight="1">
      <c r="A161" s="194"/>
      <c r="B161" s="55" t="s">
        <v>183</v>
      </c>
      <c r="C161" s="194" t="s">
        <v>63</v>
      </c>
      <c r="D161" s="195">
        <f>F161+H161+J161+L161</f>
        <v>308.48</v>
      </c>
      <c r="E161" s="195">
        <f>G161+I161+K161+M161</f>
        <v>308.48</v>
      </c>
      <c r="F161" s="195"/>
      <c r="G161" s="195"/>
      <c r="H161" s="196">
        <v>97.68</v>
      </c>
      <c r="I161" s="196">
        <v>97.68</v>
      </c>
      <c r="J161" s="196">
        <v>210.8</v>
      </c>
      <c r="K161" s="196">
        <v>210.8</v>
      </c>
      <c r="L161" s="195"/>
      <c r="M161" s="195"/>
      <c r="N161" s="197">
        <v>100</v>
      </c>
      <c r="O161" s="197">
        <v>100</v>
      </c>
      <c r="P161" s="76" t="s">
        <v>184</v>
      </c>
      <c r="Q161" s="76" t="s">
        <v>185</v>
      </c>
      <c r="R161" s="76" t="s">
        <v>185</v>
      </c>
      <c r="S161" s="76">
        <v>100</v>
      </c>
    </row>
    <row r="162" spans="1:19" ht="303.60000000000002" customHeight="1">
      <c r="A162" s="194"/>
      <c r="B162" s="55" t="s">
        <v>186</v>
      </c>
      <c r="C162" s="194" t="s">
        <v>63</v>
      </c>
      <c r="D162" s="198">
        <v>0</v>
      </c>
      <c r="E162" s="198">
        <v>0</v>
      </c>
      <c r="F162" s="198"/>
      <c r="G162" s="198"/>
      <c r="H162" s="198">
        <v>0</v>
      </c>
      <c r="I162" s="198">
        <v>0</v>
      </c>
      <c r="J162" s="198">
        <v>0</v>
      </c>
      <c r="K162" s="198">
        <v>0</v>
      </c>
      <c r="L162" s="198"/>
      <c r="M162" s="198"/>
      <c r="N162" s="199">
        <v>100</v>
      </c>
      <c r="O162" s="198"/>
      <c r="P162" s="76" t="s">
        <v>187</v>
      </c>
      <c r="Q162" s="76" t="s">
        <v>188</v>
      </c>
      <c r="R162" s="76" t="s">
        <v>188</v>
      </c>
      <c r="S162" s="76">
        <v>100</v>
      </c>
    </row>
    <row r="163" spans="1:19" ht="181.8" customHeight="1">
      <c r="A163" s="194"/>
      <c r="B163" s="55" t="s">
        <v>189</v>
      </c>
      <c r="C163" s="200"/>
      <c r="D163" s="201">
        <f>F163+H163+J163+L163</f>
        <v>2866.38</v>
      </c>
      <c r="E163" s="201">
        <f>G163+I163+K163+M163</f>
        <v>2866.38</v>
      </c>
      <c r="F163" s="198"/>
      <c r="G163" s="198"/>
      <c r="H163" s="201"/>
      <c r="I163" s="201"/>
      <c r="J163" s="202">
        <v>2866.38</v>
      </c>
      <c r="K163" s="202">
        <v>2866.38</v>
      </c>
      <c r="L163" s="198"/>
      <c r="M163" s="198"/>
      <c r="N163" s="199">
        <v>100</v>
      </c>
      <c r="O163" s="198">
        <v>100</v>
      </c>
      <c r="P163" s="198" t="s">
        <v>190</v>
      </c>
      <c r="Q163" s="198">
        <v>100</v>
      </c>
      <c r="R163" s="199">
        <v>100</v>
      </c>
      <c r="S163" s="203">
        <v>100</v>
      </c>
    </row>
    <row r="164" spans="1:19" ht="219.75" customHeight="1">
      <c r="A164" s="93">
        <v>9</v>
      </c>
      <c r="B164" s="26" t="s">
        <v>229</v>
      </c>
      <c r="C164" s="48" t="s">
        <v>63</v>
      </c>
      <c r="D164" s="94">
        <v>0</v>
      </c>
      <c r="E164" s="95">
        <v>0</v>
      </c>
      <c r="F164" s="95">
        <v>0</v>
      </c>
      <c r="G164" s="95">
        <v>0</v>
      </c>
      <c r="H164" s="94">
        <v>0</v>
      </c>
      <c r="I164" s="96">
        <v>0</v>
      </c>
      <c r="J164" s="96">
        <v>0</v>
      </c>
      <c r="K164" s="96">
        <v>0</v>
      </c>
      <c r="L164" s="95">
        <v>0</v>
      </c>
      <c r="M164" s="95">
        <v>0</v>
      </c>
      <c r="N164" s="95"/>
      <c r="O164" s="95"/>
      <c r="P164" s="95"/>
      <c r="Q164" s="97"/>
      <c r="R164" s="97"/>
      <c r="S164" s="97"/>
    </row>
    <row r="165" spans="1:19" ht="120">
      <c r="A165" s="18"/>
      <c r="B165" s="223" t="s">
        <v>191</v>
      </c>
      <c r="C165" s="76"/>
      <c r="D165" s="202">
        <v>0</v>
      </c>
      <c r="E165" s="202">
        <v>0</v>
      </c>
      <c r="F165" s="202">
        <v>0</v>
      </c>
      <c r="G165" s="202">
        <v>0</v>
      </c>
      <c r="H165" s="202">
        <v>0</v>
      </c>
      <c r="I165" s="202">
        <v>0</v>
      </c>
      <c r="J165" s="202">
        <v>0</v>
      </c>
      <c r="K165" s="202">
        <v>0</v>
      </c>
      <c r="L165" s="202"/>
      <c r="M165" s="202"/>
      <c r="N165" s="202"/>
      <c r="O165" s="202"/>
      <c r="P165" s="76" t="s">
        <v>192</v>
      </c>
      <c r="Q165" s="202">
        <v>0.86</v>
      </c>
      <c r="R165" s="202">
        <v>0.86</v>
      </c>
      <c r="S165" s="202">
        <v>100</v>
      </c>
    </row>
    <row r="166" spans="1:19" ht="180.6" customHeight="1">
      <c r="A166" s="65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76" t="s">
        <v>193</v>
      </c>
      <c r="Q166" s="101">
        <v>9</v>
      </c>
      <c r="R166" s="101">
        <v>9</v>
      </c>
      <c r="S166" s="101">
        <v>100</v>
      </c>
    </row>
    <row r="167" spans="1:19" ht="108">
      <c r="A167" s="19"/>
      <c r="B167" s="76" t="s">
        <v>194</v>
      </c>
      <c r="C167" s="76"/>
      <c r="D167" s="100">
        <v>0</v>
      </c>
      <c r="E167" s="100">
        <v>0</v>
      </c>
      <c r="F167" s="100">
        <v>0</v>
      </c>
      <c r="G167" s="100">
        <v>0</v>
      </c>
      <c r="H167" s="100">
        <v>0</v>
      </c>
      <c r="I167" s="100">
        <v>0</v>
      </c>
      <c r="J167" s="100">
        <v>0</v>
      </c>
      <c r="K167" s="100">
        <v>0</v>
      </c>
      <c r="L167" s="100"/>
      <c r="M167" s="100"/>
      <c r="N167" s="100"/>
      <c r="O167" s="100"/>
      <c r="P167" s="76" t="s">
        <v>195</v>
      </c>
      <c r="Q167" s="101">
        <v>57</v>
      </c>
      <c r="R167" s="101">
        <v>57</v>
      </c>
      <c r="S167" s="101">
        <v>100</v>
      </c>
    </row>
    <row r="168" spans="1:19" ht="46.2" customHeight="1">
      <c r="A168" s="19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0"/>
      <c r="O168" s="100"/>
      <c r="P168" s="76" t="s">
        <v>196</v>
      </c>
      <c r="Q168" s="101">
        <v>0</v>
      </c>
      <c r="R168" s="101">
        <v>0</v>
      </c>
      <c r="S168" s="101">
        <v>0</v>
      </c>
    </row>
    <row r="169" spans="1:19" ht="180">
      <c r="A169" s="19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76" t="s">
        <v>197</v>
      </c>
      <c r="Q169" s="101">
        <v>2</v>
      </c>
      <c r="R169" s="101">
        <v>2</v>
      </c>
      <c r="S169" s="101">
        <v>100</v>
      </c>
    </row>
    <row r="170" spans="1:19" ht="156">
      <c r="A170" s="19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0"/>
      <c r="O170" s="100"/>
      <c r="P170" s="76" t="s">
        <v>198</v>
      </c>
      <c r="Q170" s="101">
        <v>13</v>
      </c>
      <c r="R170" s="101">
        <v>13</v>
      </c>
      <c r="S170" s="101">
        <v>100</v>
      </c>
    </row>
    <row r="171" spans="1:19" ht="48">
      <c r="A171" s="19"/>
      <c r="B171" s="76" t="s">
        <v>199</v>
      </c>
      <c r="C171" s="76"/>
      <c r="D171" s="100">
        <v>0</v>
      </c>
      <c r="E171" s="100">
        <v>0</v>
      </c>
      <c r="F171" s="100">
        <v>0</v>
      </c>
      <c r="G171" s="100">
        <v>0</v>
      </c>
      <c r="H171" s="100">
        <v>0</v>
      </c>
      <c r="I171" s="100">
        <v>0</v>
      </c>
      <c r="J171" s="100">
        <v>0</v>
      </c>
      <c r="K171" s="100">
        <v>0</v>
      </c>
      <c r="L171" s="100"/>
      <c r="M171" s="100"/>
      <c r="N171" s="100"/>
      <c r="O171" s="100"/>
      <c r="P171" s="76" t="s">
        <v>200</v>
      </c>
      <c r="Q171" s="101">
        <v>0</v>
      </c>
      <c r="R171" s="101">
        <v>0</v>
      </c>
      <c r="S171" s="101">
        <v>0</v>
      </c>
    </row>
    <row r="172" spans="1:19" ht="109.2" customHeight="1">
      <c r="A172" s="19"/>
      <c r="B172" s="76" t="s">
        <v>201</v>
      </c>
      <c r="C172" s="76"/>
      <c r="D172" s="100">
        <v>0</v>
      </c>
      <c r="E172" s="100">
        <v>0</v>
      </c>
      <c r="F172" s="100">
        <v>0</v>
      </c>
      <c r="G172" s="100">
        <v>0</v>
      </c>
      <c r="H172" s="100">
        <v>0</v>
      </c>
      <c r="I172" s="100">
        <v>0</v>
      </c>
      <c r="J172" s="100">
        <v>0</v>
      </c>
      <c r="K172" s="100">
        <v>0</v>
      </c>
      <c r="L172" s="100"/>
      <c r="M172" s="100"/>
      <c r="N172" s="100"/>
      <c r="O172" s="100"/>
      <c r="P172" s="76" t="s">
        <v>202</v>
      </c>
      <c r="Q172" s="101">
        <v>14</v>
      </c>
      <c r="R172" s="101">
        <v>14</v>
      </c>
      <c r="S172" s="101">
        <v>100</v>
      </c>
    </row>
    <row r="173" spans="1:19" ht="240">
      <c r="A173" s="19"/>
      <c r="B173" s="76" t="s">
        <v>203</v>
      </c>
      <c r="C173" s="76"/>
      <c r="D173" s="76">
        <v>0</v>
      </c>
      <c r="E173" s="100">
        <v>0</v>
      </c>
      <c r="F173" s="100">
        <v>0</v>
      </c>
      <c r="G173" s="100">
        <v>0</v>
      </c>
      <c r="H173" s="100">
        <v>0</v>
      </c>
      <c r="I173" s="100">
        <v>0</v>
      </c>
      <c r="J173" s="100">
        <v>0</v>
      </c>
      <c r="K173" s="100">
        <v>0</v>
      </c>
      <c r="L173" s="100"/>
      <c r="M173" s="100"/>
      <c r="N173" s="100"/>
      <c r="O173" s="100"/>
      <c r="P173" s="76" t="s">
        <v>204</v>
      </c>
      <c r="Q173" s="101">
        <v>28</v>
      </c>
      <c r="R173" s="101">
        <v>28</v>
      </c>
      <c r="S173" s="101">
        <v>100</v>
      </c>
    </row>
    <row r="174" spans="1:19" ht="216" customHeight="1">
      <c r="A174" s="19"/>
      <c r="B174" s="76" t="s">
        <v>205</v>
      </c>
      <c r="C174" s="76"/>
      <c r="D174" s="100">
        <v>0</v>
      </c>
      <c r="E174" s="100">
        <v>0</v>
      </c>
      <c r="F174" s="100">
        <v>0</v>
      </c>
      <c r="G174" s="100">
        <v>0</v>
      </c>
      <c r="H174" s="100">
        <v>0</v>
      </c>
      <c r="I174" s="100">
        <v>0</v>
      </c>
      <c r="J174" s="100">
        <v>0</v>
      </c>
      <c r="K174" s="100">
        <v>0</v>
      </c>
      <c r="L174" s="100"/>
      <c r="M174" s="100"/>
      <c r="N174" s="100">
        <v>0</v>
      </c>
      <c r="O174" s="100">
        <v>0</v>
      </c>
      <c r="P174" s="76" t="s">
        <v>206</v>
      </c>
      <c r="Q174" s="101">
        <v>2</v>
      </c>
      <c r="R174" s="101">
        <v>2</v>
      </c>
      <c r="S174" s="101">
        <v>100</v>
      </c>
    </row>
    <row r="175" spans="1:19" ht="96">
      <c r="A175" s="19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76" t="s">
        <v>207</v>
      </c>
      <c r="Q175" s="101">
        <v>13</v>
      </c>
      <c r="R175" s="101">
        <v>13</v>
      </c>
      <c r="S175" s="101">
        <v>100</v>
      </c>
    </row>
    <row r="176" spans="1:19" ht="96">
      <c r="A176" s="19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76" t="s">
        <v>208</v>
      </c>
      <c r="Q176" s="101">
        <v>580</v>
      </c>
      <c r="R176" s="101">
        <v>580</v>
      </c>
      <c r="S176" s="101">
        <v>100</v>
      </c>
    </row>
    <row r="177" spans="1:19" ht="84">
      <c r="A177" s="19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76" t="s">
        <v>209</v>
      </c>
      <c r="Q177" s="101">
        <v>480</v>
      </c>
      <c r="R177" s="101">
        <v>480</v>
      </c>
      <c r="S177" s="101">
        <v>100</v>
      </c>
    </row>
    <row r="178" spans="1:19" ht="84">
      <c r="A178" s="19"/>
      <c r="B178" s="76" t="s">
        <v>210</v>
      </c>
      <c r="C178" s="76"/>
      <c r="D178" s="102">
        <v>0</v>
      </c>
      <c r="E178" s="100">
        <v>0</v>
      </c>
      <c r="F178" s="100">
        <v>0</v>
      </c>
      <c r="G178" s="100">
        <v>0</v>
      </c>
      <c r="H178" s="100">
        <v>0</v>
      </c>
      <c r="I178" s="100">
        <v>0</v>
      </c>
      <c r="J178" s="100">
        <v>0</v>
      </c>
      <c r="K178" s="100">
        <v>0</v>
      </c>
      <c r="L178" s="100"/>
      <c r="M178" s="100"/>
      <c r="N178" s="100"/>
      <c r="O178" s="100"/>
      <c r="P178" s="76" t="s">
        <v>211</v>
      </c>
      <c r="Q178" s="101">
        <v>2</v>
      </c>
      <c r="R178" s="101">
        <v>2</v>
      </c>
      <c r="S178" s="101">
        <v>100</v>
      </c>
    </row>
    <row r="179" spans="1:19" ht="96">
      <c r="A179" s="19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0"/>
      <c r="O179" s="100"/>
      <c r="P179" s="76" t="s">
        <v>212</v>
      </c>
      <c r="Q179" s="101">
        <v>4</v>
      </c>
      <c r="R179" s="101">
        <v>4</v>
      </c>
      <c r="S179" s="101">
        <v>100</v>
      </c>
    </row>
    <row r="180" spans="1:19" ht="132.75" customHeight="1">
      <c r="A180" s="148">
        <v>10</v>
      </c>
      <c r="B180" s="28" t="s">
        <v>213</v>
      </c>
      <c r="C180" s="66"/>
      <c r="D180" s="104">
        <f t="shared" ref="D180:E186" si="51">F180+H180+J180+L180</f>
        <v>127741.70000000001</v>
      </c>
      <c r="E180" s="104">
        <f t="shared" si="51"/>
        <v>113108.6</v>
      </c>
      <c r="F180" s="104"/>
      <c r="G180" s="104"/>
      <c r="H180" s="104">
        <f>H181</f>
        <v>107583.6</v>
      </c>
      <c r="I180" s="104">
        <f>I181</f>
        <v>93010.8</v>
      </c>
      <c r="J180" s="104">
        <f>J181</f>
        <v>20158.099999999999</v>
      </c>
      <c r="K180" s="104">
        <f>K181</f>
        <v>20097.8</v>
      </c>
      <c r="L180" s="104"/>
      <c r="M180" s="104"/>
      <c r="N180" s="204">
        <v>100</v>
      </c>
      <c r="O180" s="205">
        <f>E180/D180*100</f>
        <v>88.544774337589047</v>
      </c>
      <c r="P180" s="151"/>
      <c r="Q180" s="66"/>
      <c r="R180" s="66"/>
      <c r="S180" s="66"/>
    </row>
    <row r="181" spans="1:19" ht="108.6" customHeight="1">
      <c r="A181" s="67"/>
      <c r="B181" s="206" t="s">
        <v>214</v>
      </c>
      <c r="C181" s="54"/>
      <c r="D181" s="56">
        <f t="shared" si="51"/>
        <v>127741.70000000001</v>
      </c>
      <c r="E181" s="56">
        <f t="shared" si="51"/>
        <v>113108.6</v>
      </c>
      <c r="F181" s="56">
        <f t="shared" ref="F181:K181" si="52">F182+F183+F184</f>
        <v>0</v>
      </c>
      <c r="G181" s="56">
        <f t="shared" si="52"/>
        <v>0</v>
      </c>
      <c r="H181" s="56">
        <f t="shared" si="52"/>
        <v>107583.6</v>
      </c>
      <c r="I181" s="56">
        <f t="shared" si="52"/>
        <v>93010.8</v>
      </c>
      <c r="J181" s="56">
        <f t="shared" si="52"/>
        <v>20158.099999999999</v>
      </c>
      <c r="K181" s="56">
        <f t="shared" si="52"/>
        <v>20097.8</v>
      </c>
      <c r="L181" s="56"/>
      <c r="M181" s="56"/>
      <c r="N181" s="57">
        <v>100</v>
      </c>
      <c r="O181" s="58">
        <f>E181/D181*100</f>
        <v>88.544774337589047</v>
      </c>
      <c r="P181" s="77"/>
      <c r="Q181" s="68"/>
      <c r="R181" s="68"/>
      <c r="S181" s="68"/>
    </row>
    <row r="182" spans="1:19" ht="392.4" customHeight="1">
      <c r="A182" s="207"/>
      <c r="B182" s="99" t="s">
        <v>248</v>
      </c>
      <c r="C182" s="54"/>
      <c r="D182" s="208">
        <f t="shared" si="51"/>
        <v>124201.20000000001</v>
      </c>
      <c r="E182" s="208">
        <f t="shared" si="51"/>
        <v>109568.1</v>
      </c>
      <c r="F182" s="57"/>
      <c r="G182" s="57"/>
      <c r="H182" s="208">
        <v>107583.6</v>
      </c>
      <c r="I182" s="208">
        <v>93010.8</v>
      </c>
      <c r="J182" s="208">
        <v>16617.599999999999</v>
      </c>
      <c r="K182" s="208">
        <v>16557.3</v>
      </c>
      <c r="L182" s="57"/>
      <c r="M182" s="57"/>
      <c r="N182" s="57">
        <v>100</v>
      </c>
      <c r="O182" s="58">
        <f>E182/D182*100</f>
        <v>88.218229775557717</v>
      </c>
      <c r="P182" s="23" t="s">
        <v>215</v>
      </c>
      <c r="Q182" s="209">
        <v>0.61799999999999999</v>
      </c>
      <c r="R182" s="210">
        <v>0.61799999999999999</v>
      </c>
      <c r="S182" s="98">
        <v>100</v>
      </c>
    </row>
    <row r="183" spans="1:19" ht="120">
      <c r="A183" s="211"/>
      <c r="B183" s="99" t="s">
        <v>247</v>
      </c>
      <c r="C183" s="54"/>
      <c r="D183" s="212">
        <f t="shared" si="51"/>
        <v>3040.5</v>
      </c>
      <c r="E183" s="212">
        <f t="shared" si="51"/>
        <v>3040.5</v>
      </c>
      <c r="F183" s="208"/>
      <c r="G183" s="208"/>
      <c r="H183" s="208"/>
      <c r="I183" s="208"/>
      <c r="J183" s="212">
        <v>3040.5</v>
      </c>
      <c r="K183" s="212">
        <v>3040.5</v>
      </c>
      <c r="L183" s="208"/>
      <c r="M183" s="208"/>
      <c r="N183" s="208">
        <v>100</v>
      </c>
      <c r="O183" s="208">
        <v>100</v>
      </c>
      <c r="P183" s="53"/>
      <c r="Q183" s="53"/>
      <c r="R183" s="53"/>
      <c r="S183" s="53"/>
    </row>
    <row r="184" spans="1:19" ht="169.2" customHeight="1">
      <c r="A184" s="211"/>
      <c r="B184" s="110" t="s">
        <v>246</v>
      </c>
      <c r="C184" s="54"/>
      <c r="D184" s="212">
        <f t="shared" si="51"/>
        <v>500</v>
      </c>
      <c r="E184" s="212">
        <f t="shared" si="51"/>
        <v>500</v>
      </c>
      <c r="F184" s="208"/>
      <c r="G184" s="208"/>
      <c r="H184" s="208"/>
      <c r="I184" s="208"/>
      <c r="J184" s="212">
        <v>500</v>
      </c>
      <c r="K184" s="212">
        <v>500</v>
      </c>
      <c r="L184" s="208"/>
      <c r="M184" s="208"/>
      <c r="N184" s="208">
        <v>100</v>
      </c>
      <c r="O184" s="208">
        <v>100</v>
      </c>
      <c r="P184" s="53"/>
      <c r="Q184" s="53"/>
      <c r="R184" s="53"/>
      <c r="S184" s="53"/>
    </row>
    <row r="185" spans="1:19" ht="154.5" customHeight="1">
      <c r="A185" s="103">
        <v>11</v>
      </c>
      <c r="B185" s="28" t="s">
        <v>230</v>
      </c>
      <c r="C185" s="28" t="s">
        <v>63</v>
      </c>
      <c r="D185" s="104">
        <f t="shared" si="51"/>
        <v>44954.880000000005</v>
      </c>
      <c r="E185" s="104">
        <f t="shared" si="51"/>
        <v>44954.879999999997</v>
      </c>
      <c r="F185" s="104">
        <f>F186+F189+F190+F191</f>
        <v>126.75</v>
      </c>
      <c r="G185" s="104">
        <f>G186+G189+G186+G186</f>
        <v>126.75</v>
      </c>
      <c r="H185" s="104">
        <f t="shared" ref="H185:M185" si="53">H186+H189+H190+H191</f>
        <v>2232.37</v>
      </c>
      <c r="I185" s="104">
        <f t="shared" si="53"/>
        <v>2232.37</v>
      </c>
      <c r="J185" s="104">
        <f t="shared" si="53"/>
        <v>42543.94</v>
      </c>
      <c r="K185" s="104">
        <f t="shared" si="53"/>
        <v>42324.88</v>
      </c>
      <c r="L185" s="104">
        <f t="shared" si="53"/>
        <v>51.82</v>
      </c>
      <c r="M185" s="104">
        <f t="shared" si="53"/>
        <v>270.88</v>
      </c>
      <c r="N185" s="105">
        <v>100</v>
      </c>
      <c r="O185" s="105">
        <v>100</v>
      </c>
      <c r="P185" s="78"/>
      <c r="Q185" s="27"/>
      <c r="R185" s="27"/>
      <c r="S185" s="27"/>
    </row>
    <row r="186" spans="1:19" ht="144">
      <c r="A186" s="231"/>
      <c r="B186" s="232" t="s">
        <v>305</v>
      </c>
      <c r="C186" s="213"/>
      <c r="D186" s="234">
        <f t="shared" si="51"/>
        <v>3507.7500000000005</v>
      </c>
      <c r="E186" s="234">
        <f t="shared" si="51"/>
        <v>3507.7500000000005</v>
      </c>
      <c r="F186" s="227">
        <v>0</v>
      </c>
      <c r="G186" s="227">
        <v>0</v>
      </c>
      <c r="H186" s="228">
        <v>2210</v>
      </c>
      <c r="I186" s="228">
        <v>2210</v>
      </c>
      <c r="J186" s="228">
        <v>1245.93</v>
      </c>
      <c r="K186" s="228">
        <v>1245.93</v>
      </c>
      <c r="L186" s="228">
        <v>51.82</v>
      </c>
      <c r="M186" s="228">
        <v>51.82</v>
      </c>
      <c r="N186" s="227">
        <v>100</v>
      </c>
      <c r="O186" s="227">
        <v>100</v>
      </c>
      <c r="P186" s="111" t="s">
        <v>216</v>
      </c>
      <c r="Q186" s="76">
        <v>448</v>
      </c>
      <c r="R186" s="76">
        <v>448</v>
      </c>
      <c r="S186" s="214">
        <f>R186/Q186*100</f>
        <v>100</v>
      </c>
    </row>
    <row r="187" spans="1:19" ht="168">
      <c r="A187" s="231"/>
      <c r="B187" s="232"/>
      <c r="C187" s="213"/>
      <c r="D187" s="234"/>
      <c r="E187" s="234"/>
      <c r="F187" s="227"/>
      <c r="G187" s="227"/>
      <c r="H187" s="228"/>
      <c r="I187" s="228"/>
      <c r="J187" s="228"/>
      <c r="K187" s="228"/>
      <c r="L187" s="228"/>
      <c r="M187" s="228"/>
      <c r="N187" s="227"/>
      <c r="O187" s="227"/>
      <c r="P187" s="76" t="s">
        <v>217</v>
      </c>
      <c r="Q187" s="111">
        <v>62</v>
      </c>
      <c r="R187" s="111">
        <v>62</v>
      </c>
      <c r="S187" s="112">
        <v>100</v>
      </c>
    </row>
    <row r="188" spans="1:19" ht="156">
      <c r="A188" s="231"/>
      <c r="B188" s="232"/>
      <c r="C188" s="213"/>
      <c r="D188" s="234"/>
      <c r="E188" s="234"/>
      <c r="F188" s="227"/>
      <c r="G188" s="227"/>
      <c r="H188" s="228"/>
      <c r="I188" s="228"/>
      <c r="J188" s="228"/>
      <c r="K188" s="228"/>
      <c r="L188" s="228"/>
      <c r="M188" s="228"/>
      <c r="N188" s="227"/>
      <c r="O188" s="227"/>
      <c r="P188" s="215" t="s">
        <v>218</v>
      </c>
      <c r="Q188" s="111">
        <v>100</v>
      </c>
      <c r="R188" s="111">
        <v>100</v>
      </c>
      <c r="S188" s="112">
        <v>100</v>
      </c>
    </row>
    <row r="189" spans="1:19" ht="120.6">
      <c r="A189" s="20"/>
      <c r="B189" s="21" t="s">
        <v>306</v>
      </c>
      <c r="C189" s="21"/>
      <c r="D189" s="106">
        <f>F189+H189+J189+L189</f>
        <v>149.48000000000002</v>
      </c>
      <c r="E189" s="107">
        <f>G189+I189+K189+M189</f>
        <v>149.48000000000002</v>
      </c>
      <c r="F189" s="107">
        <v>126.75</v>
      </c>
      <c r="G189" s="107">
        <v>126.75</v>
      </c>
      <c r="H189" s="107">
        <v>22.37</v>
      </c>
      <c r="I189" s="107">
        <v>22.37</v>
      </c>
      <c r="J189" s="107">
        <v>0.36</v>
      </c>
      <c r="K189" s="107">
        <v>0.36</v>
      </c>
      <c r="L189" s="108">
        <v>0</v>
      </c>
      <c r="M189" s="108">
        <v>0</v>
      </c>
      <c r="N189" s="108">
        <v>100</v>
      </c>
      <c r="O189" s="108">
        <v>100</v>
      </c>
      <c r="P189" s="216" t="s">
        <v>219</v>
      </c>
      <c r="Q189" s="76">
        <v>27</v>
      </c>
      <c r="R189" s="76">
        <v>27</v>
      </c>
      <c r="S189" s="214">
        <f>R189/Q189*100</f>
        <v>100</v>
      </c>
    </row>
    <row r="190" spans="1:19" ht="108">
      <c r="A190" s="22"/>
      <c r="B190" s="23" t="s">
        <v>307</v>
      </c>
      <c r="C190" s="23"/>
      <c r="D190" s="109">
        <f t="shared" ref="D190:E190" si="54">F190+H190+J190+L190</f>
        <v>0</v>
      </c>
      <c r="E190" s="108">
        <f t="shared" si="54"/>
        <v>0</v>
      </c>
      <c r="F190" s="108">
        <v>0</v>
      </c>
      <c r="G190" s="108">
        <v>0</v>
      </c>
      <c r="H190" s="108">
        <v>0</v>
      </c>
      <c r="I190" s="108">
        <v>0</v>
      </c>
      <c r="J190" s="107">
        <v>0</v>
      </c>
      <c r="K190" s="107">
        <v>0</v>
      </c>
      <c r="L190" s="108">
        <v>0</v>
      </c>
      <c r="M190" s="108">
        <v>0</v>
      </c>
      <c r="N190" s="108">
        <v>100</v>
      </c>
      <c r="O190" s="108">
        <v>100</v>
      </c>
      <c r="P190" s="24" t="s">
        <v>220</v>
      </c>
      <c r="Q190" s="76">
        <v>108.1</v>
      </c>
      <c r="R190" s="76">
        <v>108.1</v>
      </c>
      <c r="S190" s="214">
        <f>R190/Q190*100</f>
        <v>100</v>
      </c>
    </row>
    <row r="191" spans="1:19" ht="88.2" customHeight="1">
      <c r="A191" s="22"/>
      <c r="B191" s="23" t="s">
        <v>308</v>
      </c>
      <c r="C191" s="23"/>
      <c r="D191" s="106">
        <f>F191+H191+J191+L191</f>
        <v>41297.65</v>
      </c>
      <c r="E191" s="106">
        <f>G191+I191+K191+M191</f>
        <v>41297.649999999994</v>
      </c>
      <c r="F191" s="108">
        <v>0</v>
      </c>
      <c r="G191" s="108">
        <v>0</v>
      </c>
      <c r="H191" s="108">
        <v>0</v>
      </c>
      <c r="I191" s="108">
        <v>0</v>
      </c>
      <c r="J191" s="106">
        <v>41297.65</v>
      </c>
      <c r="K191" s="106">
        <v>41078.589999999997</v>
      </c>
      <c r="L191" s="108">
        <v>0</v>
      </c>
      <c r="M191" s="107">
        <v>219.06</v>
      </c>
      <c r="N191" s="108">
        <v>100</v>
      </c>
      <c r="O191" s="108">
        <v>100</v>
      </c>
      <c r="P191" s="24"/>
      <c r="Q191" s="112"/>
      <c r="R191" s="112"/>
      <c r="S191" s="112"/>
    </row>
    <row r="192" spans="1:19" ht="211.2">
      <c r="A192" s="189">
        <v>12</v>
      </c>
      <c r="B192" s="190" t="s">
        <v>232</v>
      </c>
      <c r="C192" s="95" t="s">
        <v>63</v>
      </c>
      <c r="D192" s="191" t="s">
        <v>233</v>
      </c>
      <c r="E192" s="191" t="s">
        <v>233</v>
      </c>
      <c r="F192" s="191"/>
      <c r="G192" s="191"/>
      <c r="H192" s="191" t="s">
        <v>233</v>
      </c>
      <c r="I192" s="191" t="s">
        <v>233</v>
      </c>
      <c r="J192" s="191" t="s">
        <v>233</v>
      </c>
      <c r="K192" s="191" t="s">
        <v>233</v>
      </c>
      <c r="L192" s="191"/>
      <c r="M192" s="191"/>
      <c r="N192" s="217"/>
      <c r="O192" s="217"/>
      <c r="P192" s="95"/>
      <c r="Q192" s="189"/>
      <c r="R192" s="189"/>
      <c r="S192" s="189"/>
    </row>
    <row r="193" spans="1:19" ht="108">
      <c r="A193" s="194"/>
      <c r="B193" s="55" t="s">
        <v>234</v>
      </c>
      <c r="C193" s="194"/>
      <c r="D193" s="218" t="s">
        <v>233</v>
      </c>
      <c r="E193" s="218" t="s">
        <v>233</v>
      </c>
      <c r="F193" s="195"/>
      <c r="G193" s="195"/>
      <c r="H193" s="218" t="s">
        <v>233</v>
      </c>
      <c r="I193" s="218" t="s">
        <v>233</v>
      </c>
      <c r="J193" s="218" t="s">
        <v>233</v>
      </c>
      <c r="K193" s="218" t="s">
        <v>233</v>
      </c>
      <c r="L193" s="195"/>
      <c r="M193" s="195"/>
      <c r="N193" s="219"/>
      <c r="O193" s="219"/>
      <c r="P193" s="76" t="s">
        <v>245</v>
      </c>
      <c r="Q193" s="220">
        <v>75</v>
      </c>
      <c r="R193" s="220">
        <v>75</v>
      </c>
      <c r="S193" s="220">
        <v>100</v>
      </c>
    </row>
    <row r="194" spans="1:19" ht="204">
      <c r="A194" s="194"/>
      <c r="B194" s="55" t="s">
        <v>235</v>
      </c>
      <c r="C194" s="194"/>
      <c r="D194" s="198">
        <v>0</v>
      </c>
      <c r="E194" s="198">
        <v>0</v>
      </c>
      <c r="F194" s="198"/>
      <c r="G194" s="198"/>
      <c r="H194" s="198">
        <v>0</v>
      </c>
      <c r="I194" s="198">
        <v>0</v>
      </c>
      <c r="J194" s="198">
        <v>0</v>
      </c>
      <c r="K194" s="198">
        <v>0</v>
      </c>
      <c r="L194" s="198"/>
      <c r="M194" s="198"/>
      <c r="N194" s="221"/>
      <c r="O194" s="221"/>
      <c r="P194" s="76" t="s">
        <v>236</v>
      </c>
      <c r="Q194" s="220">
        <v>100</v>
      </c>
      <c r="R194" s="220">
        <v>100</v>
      </c>
      <c r="S194" s="220">
        <v>100</v>
      </c>
    </row>
  </sheetData>
  <mergeCells count="35">
    <mergeCell ref="J9:K9"/>
    <mergeCell ref="L9:M9"/>
    <mergeCell ref="S7:S10"/>
    <mergeCell ref="N7:O9"/>
    <mergeCell ref="P7:P10"/>
    <mergeCell ref="Q7:Q10"/>
    <mergeCell ref="R7:R10"/>
    <mergeCell ref="B7:B10"/>
    <mergeCell ref="B107:B112"/>
    <mergeCell ref="A186:A188"/>
    <mergeCell ref="B186:B188"/>
    <mergeCell ref="D7:M7"/>
    <mergeCell ref="C7:C10"/>
    <mergeCell ref="D186:D188"/>
    <mergeCell ref="E186:E188"/>
    <mergeCell ref="F186:F188"/>
    <mergeCell ref="G186:G188"/>
    <mergeCell ref="H186:H188"/>
    <mergeCell ref="A7:A10"/>
    <mergeCell ref="D8:E9"/>
    <mergeCell ref="F8:M8"/>
    <mergeCell ref="F9:G9"/>
    <mergeCell ref="H9:I9"/>
    <mergeCell ref="N186:N188"/>
    <mergeCell ref="O186:O188"/>
    <mergeCell ref="I186:I188"/>
    <mergeCell ref="J186:J188"/>
    <mergeCell ref="K186:K188"/>
    <mergeCell ref="L186:L188"/>
    <mergeCell ref="M186:M188"/>
    <mergeCell ref="P1:S1"/>
    <mergeCell ref="A2:S2"/>
    <mergeCell ref="A3:S3"/>
    <mergeCell ref="A4:S4"/>
    <mergeCell ref="A5:S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ignoredErrors>
    <ignoredError sqref="K1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C24" sqref="C24"/>
    </sheetView>
  </sheetViews>
  <sheetFormatPr defaultRowHeight="14.4"/>
  <cols>
    <col min="9" max="9" width="9.109375" customWidth="1"/>
  </cols>
  <sheetData>
    <row r="1" spans="1:10">
      <c r="J1" t="s">
        <v>52</v>
      </c>
    </row>
    <row r="2" spans="1:10">
      <c r="A2" s="2" t="s">
        <v>16</v>
      </c>
    </row>
    <row r="3" spans="1:10">
      <c r="A3" s="2" t="s">
        <v>17</v>
      </c>
    </row>
    <row r="4" spans="1:10">
      <c r="A4" s="2" t="s">
        <v>18</v>
      </c>
    </row>
    <row r="5" spans="1:10" ht="1.5" customHeight="1">
      <c r="A5" s="1"/>
    </row>
    <row r="6" spans="1:10">
      <c r="A6" s="2" t="s">
        <v>19</v>
      </c>
    </row>
    <row r="7" spans="1:10" ht="12.75" customHeight="1">
      <c r="A7" s="2" t="s">
        <v>20</v>
      </c>
    </row>
    <row r="8" spans="1:10" ht="6" hidden="1" customHeight="1">
      <c r="A8" s="1"/>
    </row>
    <row r="9" spans="1:10">
      <c r="A9" s="2" t="s">
        <v>50</v>
      </c>
      <c r="F9" t="s">
        <v>51</v>
      </c>
    </row>
    <row r="10" spans="1:10" ht="12.75" customHeight="1">
      <c r="A10" s="1"/>
    </row>
    <row r="11" spans="1:10">
      <c r="A11" s="2" t="s">
        <v>21</v>
      </c>
    </row>
    <row r="12" spans="1:10">
      <c r="A12" s="2" t="s">
        <v>22</v>
      </c>
    </row>
    <row r="13" spans="1:10">
      <c r="A13" s="2" t="s">
        <v>23</v>
      </c>
    </row>
    <row r="14" spans="1:10">
      <c r="A14" s="2" t="s">
        <v>24</v>
      </c>
    </row>
    <row r="15" spans="1:10">
      <c r="A15" s="2" t="s">
        <v>25</v>
      </c>
    </row>
    <row r="16" spans="1:10">
      <c r="A16" s="2" t="s">
        <v>26</v>
      </c>
    </row>
    <row r="17" spans="1:1">
      <c r="A17" s="2" t="s">
        <v>27</v>
      </c>
    </row>
    <row r="18" spans="1:1">
      <c r="A18" s="2" t="s">
        <v>28</v>
      </c>
    </row>
    <row r="19" spans="1:1">
      <c r="A19" s="2" t="s">
        <v>29</v>
      </c>
    </row>
    <row r="20" spans="1:1">
      <c r="A20" s="2" t="s">
        <v>30</v>
      </c>
    </row>
    <row r="21" spans="1:1">
      <c r="A21" s="2" t="s">
        <v>31</v>
      </c>
    </row>
    <row r="22" spans="1:1">
      <c r="A22" s="2" t="s">
        <v>32</v>
      </c>
    </row>
    <row r="23" spans="1:1">
      <c r="A23" s="2" t="s">
        <v>33</v>
      </c>
    </row>
    <row r="24" spans="1:1">
      <c r="A24" s="2" t="s">
        <v>34</v>
      </c>
    </row>
    <row r="25" spans="1:1">
      <c r="A25" s="2" t="s">
        <v>35</v>
      </c>
    </row>
    <row r="26" spans="1:1">
      <c r="A26" s="2" t="s">
        <v>36</v>
      </c>
    </row>
    <row r="27" spans="1:1">
      <c r="A27" s="2" t="s">
        <v>37</v>
      </c>
    </row>
    <row r="28" spans="1:1">
      <c r="A28" s="2" t="s">
        <v>38</v>
      </c>
    </row>
    <row r="29" spans="1:1">
      <c r="A29" s="2" t="s">
        <v>39</v>
      </c>
    </row>
    <row r="30" spans="1:1">
      <c r="A30" s="2" t="s">
        <v>40</v>
      </c>
    </row>
    <row r="31" spans="1:1">
      <c r="A31" s="2" t="s">
        <v>41</v>
      </c>
    </row>
    <row r="32" spans="1:1">
      <c r="A32" s="2" t="s">
        <v>42</v>
      </c>
    </row>
    <row r="33" spans="1:1">
      <c r="A33" s="2" t="s">
        <v>43</v>
      </c>
    </row>
    <row r="34" spans="1:1">
      <c r="A34" s="2" t="s">
        <v>44</v>
      </c>
    </row>
    <row r="35" spans="1:1">
      <c r="A35" s="2" t="s">
        <v>45</v>
      </c>
    </row>
    <row r="36" spans="1:1" ht="15.6">
      <c r="A36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2020 год</vt:lpstr>
      <vt:lpstr>Структура пояснительной записки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econom.hohol</cp:lastModifiedBy>
  <cp:lastPrinted>2022-03-30T12:45:07Z</cp:lastPrinted>
  <dcterms:created xsi:type="dcterms:W3CDTF">2016-01-14T05:24:29Z</dcterms:created>
  <dcterms:modified xsi:type="dcterms:W3CDTF">2022-04-01T05:20:29Z</dcterms:modified>
</cp:coreProperties>
</file>