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0730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M8" i="2"/>
  <c r="L8"/>
  <c r="H28" l="1"/>
  <c r="H23"/>
  <c r="H27"/>
  <c r="F18" l="1"/>
  <c r="H7" l="1"/>
  <c r="J27"/>
  <c r="J11" s="1"/>
  <c r="I27"/>
  <c r="I11" s="1"/>
  <c r="F27"/>
  <c r="H18"/>
  <c r="H11" s="1"/>
  <c r="J8"/>
  <c r="J7" s="1"/>
  <c r="I8"/>
  <c r="I7" s="1"/>
  <c r="H8"/>
  <c r="G45"/>
  <c r="G44"/>
  <c r="G43"/>
  <c r="G42"/>
  <c r="G41"/>
  <c r="G40"/>
  <c r="G39"/>
  <c r="G38"/>
  <c r="L38" s="1"/>
  <c r="G37"/>
  <c r="G36"/>
  <c r="G35"/>
  <c r="G34"/>
  <c r="G33"/>
  <c r="G32"/>
  <c r="G31"/>
  <c r="G30"/>
  <c r="G29"/>
  <c r="G28"/>
  <c r="G26"/>
  <c r="G25"/>
  <c r="G24"/>
  <c r="G23"/>
  <c r="G22"/>
  <c r="G21"/>
  <c r="G20"/>
  <c r="G19"/>
  <c r="G17"/>
  <c r="G16"/>
  <c r="G15"/>
  <c r="G14"/>
  <c r="G13"/>
  <c r="G12"/>
  <c r="G10"/>
  <c r="G9"/>
  <c r="G46"/>
  <c r="F8"/>
  <c r="F7" s="1"/>
  <c r="G8" l="1"/>
  <c r="G7"/>
  <c r="G27"/>
  <c r="F11"/>
  <c r="G18"/>
  <c r="G11" l="1"/>
</calcChain>
</file>

<file path=xl/sharedStrings.xml><?xml version="1.0" encoding="utf-8"?>
<sst xmlns="http://schemas.openxmlformats.org/spreadsheetml/2006/main" count="161" uniqueCount="82">
  <si>
    <t>Единица измерения: тыс.руб.</t>
  </si>
  <si>
    <t>Наименование</t>
  </si>
  <si>
    <t>2023 год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</si>
  <si>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</si>
  <si>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</si>
  <si>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</si>
  <si>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</si>
  <si>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</si>
  <si>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</si>
  <si>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914</t>
  </si>
  <si>
    <t>ВР</t>
  </si>
  <si>
    <t>Рз</t>
  </si>
  <si>
    <t>ПР</t>
  </si>
  <si>
    <t>ГРБС</t>
  </si>
  <si>
    <t>2025 год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</si>
  <si>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2023 год и на плановый период 2024 и 2025 годов
</t>
  </si>
  <si>
    <t>изменения</t>
  </si>
  <si>
    <t xml:space="preserve"> 2023 год                    с учетом изменений</t>
  </si>
  <si>
    <t>Муниципальная программа "Управление муниципальными финансами".</t>
  </si>
  <si>
    <t>Муниципальная программа "Муниципальное управление"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</si>
  <si>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</si>
  <si>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1400</t>
  </si>
  <si>
    <t>1403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</si>
  <si>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</si>
  <si>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0100</t>
  </si>
  <si>
    <t>0104</t>
  </si>
  <si>
    <t>Муниципальная программа "Развитие образования, молодежной политики и спорта в Хохольском муниципальном районе"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</si>
  <si>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</si>
  <si>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0700</t>
  </si>
  <si>
    <t>0701</t>
  </si>
  <si>
    <t>Мероприятия по созданию условий для развития физической культуры и массового спорта</t>
  </si>
  <si>
    <t>1100</t>
  </si>
  <si>
    <t>1102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</si>
  <si>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</si>
  <si>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Софинансирование капитальных вложений в объекты муниципальной собственности</t>
  </si>
  <si>
    <t>0500</t>
  </si>
  <si>
    <t>0505</t>
  </si>
  <si>
    <t>Расходы по реализации мероприятий по ремонту обьктов теплоэнергетического хозяйства</t>
  </si>
  <si>
    <t>0502</t>
  </si>
  <si>
    <t>Развитие систем теплоснабжения, водоснабжения и водоотведения Воронежской области</t>
  </si>
  <si>
    <t>Расходы на софинансирование капитальных вложений в объекты муниципальной собственности</t>
  </si>
  <si>
    <t>Расходы на организацию системы раздельного накопления твердых коммунальных отходов на территории Воронежской области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</si>
  <si>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</si>
  <si>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модернизацию уличного освещения</t>
  </si>
  <si>
    <t xml:space="preserve">Расходы на уличное освещение </t>
  </si>
  <si>
    <t>0503</t>
  </si>
  <si>
    <t>Муниципальная программа "Управление муниципальными финансами"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</si>
  <si>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</si>
  <si>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</si>
  <si>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</si>
  <si>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</si>
  <si>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</si>
  <si>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</si>
  <si>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Реализация мероприятий областной адресной программы капитального ремонта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</si>
  <si>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</si>
  <si>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</si>
  <si>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</si>
  <si>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0113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</si>
  <si>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</si>
  <si>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</si>
  <si>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0300</t>
  </si>
  <si>
    <t>0310</t>
  </si>
  <si>
    <t>Муниципальная программа «Создание условий для развития транспортной системы и дорожного хозяйства»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</si>
  <si>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</si>
  <si>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0400</t>
  </si>
  <si>
    <t>0409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</si>
  <si>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</si>
  <si>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</si>
  <si>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0408</t>
  </si>
  <si>
    <t>Муниципальная программа "Развитие культуры и туризма в Хохольском муниципальном районе"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</si>
  <si>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</si>
  <si>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</si>
  <si>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</si>
  <si>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Развитие сети учреждений культурно-досугового типа (в целях достижения значений дополнительного результата)</t>
  </si>
  <si>
    <t>0804</t>
  </si>
  <si>
    <t>Муниципальная программа "Противодействие терроризму в Хохольском муниципальном районе" на 2019-2024 годы.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</si>
  <si>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</si>
  <si>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0314</t>
  </si>
  <si>
    <t>924</t>
  </si>
  <si>
    <t>927</t>
  </si>
  <si>
    <t>925</t>
  </si>
  <si>
    <t xml:space="preserve">Приложение № 7
к решению Совета народных депутатов Хохольского муниципального района от 30.05.2023 № 7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</si>
</sst>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\,\#\#0\.0"/>
  </numFmts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20"/>
      <name val="Calibri"/>
      <family val="2"/>
      <scheme val="minor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10" fillId="0" borderId="10">
      <alignment horizontal="center" vertical="top" shrinkToFit="1"/>
    </xf>
    <xf numFmtId="164" fontId="10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1" fillId="0" borderId="16" xfId="0" applyFont="1" applyFill="1" applyBorder="1" applyAlignment="1">
      <alignment horizont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wrapText="1"/>
    </xf>
    <xf numFmtId="49" fontId="11" fillId="0" borderId="15" xfId="38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2" fillId="5" borderId="15" xfId="30" applyNumberFormat="1" applyFont="1" applyFill="1" applyBorder="1" applyProtection="1">
      <alignment horizontal="left" vertical="top" wrapText="1"/>
    </xf>
    <xf numFmtId="49" fontId="12" fillId="5" borderId="15" xfId="32" applyNumberFormat="1" applyFont="1" applyFill="1" applyBorder="1" applyProtection="1">
      <alignment horizontal="center" vertical="top" shrinkToFi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2" fillId="5" borderId="15" xfId="33" applyNumberFormat="1" applyFont="1" applyFill="1" applyBorder="1" applyAlignment="1" applyProtection="1">
      <alignment horizontal="center" vertical="center" shrinkToFit="1"/>
    </xf>
    <xf numFmtId="164" fontId="12" fillId="5" borderId="15" xfId="42" applyNumberFormat="1" applyFont="1" applyFill="1" applyBorder="1" applyAlignment="1" applyProtection="1">
      <alignment horizontal="center" vertical="center" shrinkToFit="1"/>
    </xf>
    <xf numFmtId="0" fontId="11" fillId="6" borderId="15" xfId="3" applyNumberFormat="1" applyFont="1" applyFill="1" applyBorder="1" applyProtection="1">
      <alignment horizontal="left" vertical="top" wrapText="1"/>
    </xf>
    <xf numFmtId="49" fontId="11" fillId="6" borderId="15" xfId="4" applyNumberFormat="1" applyFont="1" applyFill="1" applyBorder="1" applyAlignment="1" applyProtection="1">
      <alignment horizontal="center" vertical="top" shrinkToFit="1"/>
    </xf>
    <xf numFmtId="164" fontId="11" fillId="6" borderId="15" xfId="40" applyNumberFormat="1" applyFont="1" applyFill="1" applyBorder="1" applyAlignment="1" applyProtection="1">
      <alignment horizontal="center" vertical="center" shrinkToFit="1"/>
    </xf>
    <xf numFmtId="164" fontId="12" fillId="6" borderId="15" xfId="33" applyNumberFormat="1" applyFont="1" applyFill="1" applyBorder="1" applyAlignment="1" applyProtection="1">
      <alignment horizontal="center" vertical="center" shrinkToFit="1"/>
    </xf>
    <xf numFmtId="164" fontId="11" fillId="6" borderId="15" xfId="41" applyNumberFormat="1" applyFont="1" applyFill="1" applyBorder="1" applyAlignment="1" applyProtection="1">
      <alignment horizontal="center" vertical="center" shrinkToFit="1"/>
    </xf>
    <xf numFmtId="0" fontId="11" fillId="6" borderId="15" xfId="0" applyFont="1" applyFill="1" applyBorder="1" applyAlignment="1">
      <alignment wrapText="1"/>
    </xf>
    <xf numFmtId="49" fontId="12" fillId="6" borderId="15" xfId="38" applyNumberFormat="1" applyFont="1" applyFill="1" applyBorder="1" applyAlignment="1">
      <alignment horizontal="center" wrapText="1"/>
    </xf>
    <xf numFmtId="49" fontId="12" fillId="6" borderId="15" xfId="0" applyNumberFormat="1" applyFont="1" applyFill="1" applyBorder="1" applyAlignment="1">
      <alignment horizontal="center" wrapText="1"/>
    </xf>
    <xf numFmtId="0" fontId="12" fillId="6" borderId="15" xfId="0" applyFont="1" applyFill="1" applyBorder="1" applyAlignment="1">
      <alignment horizontal="center" wrapText="1"/>
    </xf>
    <xf numFmtId="164" fontId="12" fillId="6" borderId="15" xfId="0" applyNumberFormat="1" applyFont="1" applyFill="1" applyBorder="1" applyAlignment="1">
      <alignment horizontal="center" vertical="center" wrapText="1"/>
    </xf>
    <xf numFmtId="164" fontId="0" fillId="0" borderId="0" xfId="0" applyNumberFormat="1" applyProtection="1">
      <protection locked="0"/>
    </xf>
    <xf numFmtId="164" fontId="13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0" fontId="9" fillId="0" borderId="1" xfId="0" applyFont="1" applyBorder="1" applyAlignment="1">
      <alignment horizontal="center" wrapText="1"/>
    </xf>
    <xf numFmtId="0" fontId="2" fillId="0" borderId="14" xfId="1" applyNumberFormat="1" applyBorder="1" applyProtection="1">
      <alignment horizontal="right" vertical="top" wrapText="1"/>
    </xf>
    <xf numFmtId="0" fontId="15" fillId="0" borderId="1" xfId="0" applyFont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showGridLines="0" tabSelected="1" zoomScale="57" zoomScaleNormal="57" workbookViewId="0">
      <pane ySplit="7" topLeftCell="A8" activePane="bottomLeft" state="frozen"/>
      <selection pane="bottomLeft" activeCell="S33" sqref="S33"/>
    </sheetView>
  </sheetViews>
  <sheetFormatPr defaultRowHeight="15"/>
  <cols>
    <col min="1" max="1" width="55.140625" style="1" customWidth="1"/>
    <col min="2" max="2" width="6.7109375" style="1" customWidth="1"/>
    <col min="3" max="4" width="7.5703125" style="1" customWidth="1"/>
    <col min="5" max="7" width="17.7109375" style="1" customWidth="1"/>
    <col min="8" max="8" width="21.7109375" style="1" customWidth="1"/>
    <col min="9" max="10" width="17.140625" style="1" customWidth="1"/>
    <col min="11" max="11" width="17.140625" style="1" hidden="1" customWidth="1"/>
    <col min="12" max="12" width="22.7109375" style="1" hidden="1" customWidth="1"/>
    <col min="13" max="13" width="22.85546875" style="1" hidden="1" customWidth="1"/>
    <col min="14" max="16384" width="9.140625" style="1"/>
  </cols>
  <sheetData>
    <row r="1" spans="1:13" ht="93.75" customHeight="1">
      <c r="A1" s="2"/>
      <c r="B1" s="2"/>
      <c r="C1" s="2"/>
      <c r="D1" s="2"/>
      <c r="E1" s="30" t="s">
        <v>81</v>
      </c>
      <c r="F1" s="30"/>
      <c r="G1" s="30"/>
      <c r="H1" s="30"/>
      <c r="I1" s="30"/>
    </row>
    <row r="2" spans="1:13">
      <c r="A2" s="2"/>
      <c r="B2" s="2"/>
      <c r="C2" s="2"/>
      <c r="D2" s="2"/>
      <c r="E2" s="2"/>
      <c r="F2" s="2"/>
      <c r="G2" s="2"/>
      <c r="H2" s="2"/>
      <c r="I2" s="2"/>
    </row>
    <row r="3" spans="1:13" ht="78" customHeight="1">
      <c r="A3" s="28" t="s">
        <v>15</v>
      </c>
      <c r="B3" s="28"/>
      <c r="C3" s="28"/>
      <c r="D3" s="28"/>
      <c r="E3" s="28"/>
      <c r="F3" s="28"/>
      <c r="G3" s="28"/>
      <c r="H3" s="28"/>
      <c r="I3" s="28"/>
    </row>
    <row r="5" spans="1:13" ht="15.2" customHeight="1" thickBot="1">
      <c r="A5" s="29" t="s">
        <v>0</v>
      </c>
      <c r="B5" s="29"/>
      <c r="C5" s="29"/>
      <c r="D5" s="29"/>
      <c r="E5" s="29"/>
      <c r="F5" s="29"/>
      <c r="G5" s="29"/>
      <c r="H5" s="29"/>
      <c r="I5" s="29"/>
    </row>
    <row r="6" spans="1:13" ht="60.75" customHeight="1">
      <c r="A6" s="3" t="s">
        <v>1</v>
      </c>
      <c r="B6" s="4" t="s">
        <v>10</v>
      </c>
      <c r="C6" s="4" t="s">
        <v>11</v>
      </c>
      <c r="D6" s="4" t="s">
        <v>12</v>
      </c>
      <c r="E6" s="4" t="s">
        <v>13</v>
      </c>
      <c r="F6" s="3" t="s">
        <v>2</v>
      </c>
      <c r="G6" s="3" t="s">
        <v>16</v>
      </c>
      <c r="H6" s="5" t="s">
        <v>17</v>
      </c>
      <c r="I6" s="3" t="s">
        <v>4</v>
      </c>
      <c r="J6" s="3" t="s">
        <v>14</v>
      </c>
    </row>
    <row r="7" spans="1:13" ht="18.75">
      <c r="A7" s="6" t="s">
        <v>5</v>
      </c>
      <c r="B7" s="7"/>
      <c r="C7" s="8"/>
      <c r="D7" s="8"/>
      <c r="E7" s="9"/>
      <c r="F7" s="12">
        <f>F8</f>
        <v>12515</v>
      </c>
      <c r="G7" s="13">
        <f t="shared" ref="G7:G45" si="0">SUM(H7-F7)</f>
        <v>0</v>
      </c>
      <c r="H7" s="12">
        <f>H8</f>
        <v>12515</v>
      </c>
      <c r="I7" s="12">
        <f t="shared" ref="I7:J7" si="1">I8</f>
        <v>12041</v>
      </c>
      <c r="J7" s="12">
        <f t="shared" si="1"/>
        <v>12832</v>
      </c>
    </row>
    <row r="8" spans="1:13" ht="57.75">
      <c r="A8" s="20" t="s">
        <v>18</v>
      </c>
      <c r="B8" s="21"/>
      <c r="C8" s="22" t="s">
        <v>6</v>
      </c>
      <c r="D8" s="22" t="s">
        <v>7</v>
      </c>
      <c r="E8" s="23">
        <v>927</v>
      </c>
      <c r="F8" s="24">
        <f>F9+F10</f>
        <v>12515</v>
      </c>
      <c r="G8" s="24">
        <f t="shared" ref="G8:J8" si="2">G9+G10</f>
        <v>0</v>
      </c>
      <c r="H8" s="24">
        <f t="shared" si="2"/>
        <v>12515</v>
      </c>
      <c r="I8" s="24">
        <f t="shared" si="2"/>
        <v>12041</v>
      </c>
      <c r="J8" s="24">
        <f t="shared" si="2"/>
        <v>12832</v>
      </c>
      <c r="L8" s="27">
        <f>SUM(G7+G11)</f>
        <v>36559.304669999998</v>
      </c>
      <c r="M8" s="27">
        <f>SUM(H7+H11)</f>
        <v>155104.04910999999</v>
      </c>
    </row>
    <row r="9" spans="1:13" ht="168.75">
      <c r="A9" s="10" t="s">
        <v>47</v>
      </c>
      <c r="B9" s="11" t="s">
        <v>3</v>
      </c>
      <c r="C9" s="11" t="s">
        <v>21</v>
      </c>
      <c r="D9" s="11" t="s">
        <v>48</v>
      </c>
      <c r="E9" s="11" t="s">
        <v>79</v>
      </c>
      <c r="F9" s="13">
        <v>6720</v>
      </c>
      <c r="G9" s="13">
        <f t="shared" si="0"/>
        <v>0</v>
      </c>
      <c r="H9" s="13">
        <v>6720</v>
      </c>
      <c r="I9" s="13">
        <v>5676</v>
      </c>
      <c r="J9" s="14">
        <v>5842</v>
      </c>
    </row>
    <row r="10" spans="1:13" ht="131.25">
      <c r="A10" s="10" t="s">
        <v>49</v>
      </c>
      <c r="B10" s="11" t="s">
        <v>3</v>
      </c>
      <c r="C10" s="11" t="s">
        <v>21</v>
      </c>
      <c r="D10" s="11" t="s">
        <v>48</v>
      </c>
      <c r="E10" s="11" t="s">
        <v>79</v>
      </c>
      <c r="F10" s="13">
        <v>5795</v>
      </c>
      <c r="G10" s="13">
        <f t="shared" si="0"/>
        <v>0</v>
      </c>
      <c r="H10" s="13">
        <v>5795</v>
      </c>
      <c r="I10" s="13">
        <v>6365</v>
      </c>
      <c r="J10" s="14">
        <v>6990</v>
      </c>
    </row>
    <row r="11" spans="1:13" ht="37.5">
      <c r="A11" s="6" t="s">
        <v>8</v>
      </c>
      <c r="B11" s="7"/>
      <c r="C11" s="8"/>
      <c r="D11" s="8"/>
      <c r="E11" s="9"/>
      <c r="F11" s="12">
        <f>SUM(F12+F15+F18+F24+F27+F30+F35+F37+F41+F45)</f>
        <v>106029.74443999999</v>
      </c>
      <c r="G11" s="13">
        <f t="shared" si="0"/>
        <v>36559.304669999998</v>
      </c>
      <c r="H11" s="12">
        <f>SUM(H12+H15+H18+H24+H27+H30+H35+H37+H41+H45)</f>
        <v>142589.04910999999</v>
      </c>
      <c r="I11" s="12">
        <f t="shared" ref="I11:J11" si="3">SUM(I12+I15+I18+I24+I27+I30+I35+I37+I41+I45)</f>
        <v>5857.4444399999993</v>
      </c>
      <c r="J11" s="12">
        <f t="shared" si="3"/>
        <v>55857.444439999999</v>
      </c>
    </row>
    <row r="12" spans="1:13" ht="37.5">
      <c r="A12" s="15" t="s">
        <v>19</v>
      </c>
      <c r="B12" s="16"/>
      <c r="C12" s="16"/>
      <c r="D12" s="16"/>
      <c r="E12" s="16"/>
      <c r="F12" s="17">
        <v>2000</v>
      </c>
      <c r="G12" s="18">
        <f t="shared" si="0"/>
        <v>100</v>
      </c>
      <c r="H12" s="17">
        <v>2100</v>
      </c>
      <c r="I12" s="17">
        <v>0</v>
      </c>
      <c r="J12" s="19">
        <v>0</v>
      </c>
    </row>
    <row r="13" spans="1:13" ht="168.75">
      <c r="A13" s="10" t="s">
        <v>20</v>
      </c>
      <c r="B13" s="11" t="s">
        <v>3</v>
      </c>
      <c r="C13" s="11" t="s">
        <v>21</v>
      </c>
      <c r="D13" s="11" t="s">
        <v>22</v>
      </c>
      <c r="E13" s="11" t="s">
        <v>9</v>
      </c>
      <c r="F13" s="13">
        <v>0</v>
      </c>
      <c r="G13" s="13">
        <f t="shared" si="0"/>
        <v>100</v>
      </c>
      <c r="H13" s="13">
        <v>100</v>
      </c>
      <c r="I13" s="13">
        <v>0</v>
      </c>
      <c r="J13" s="14">
        <v>0</v>
      </c>
    </row>
    <row r="14" spans="1:13" ht="68.25" customHeight="1">
      <c r="A14" s="10" t="s">
        <v>23</v>
      </c>
      <c r="B14" s="11" t="s">
        <v>3</v>
      </c>
      <c r="C14" s="11" t="s">
        <v>24</v>
      </c>
      <c r="D14" s="11" t="s">
        <v>25</v>
      </c>
      <c r="E14" s="11" t="s">
        <v>9</v>
      </c>
      <c r="F14" s="13">
        <v>2000</v>
      </c>
      <c r="G14" s="13">
        <f t="shared" si="0"/>
        <v>0</v>
      </c>
      <c r="H14" s="13">
        <v>2000</v>
      </c>
      <c r="I14" s="13">
        <v>0</v>
      </c>
      <c r="J14" s="14">
        <v>0</v>
      </c>
    </row>
    <row r="15" spans="1:13" ht="85.5" customHeight="1">
      <c r="A15" s="15" t="s">
        <v>26</v>
      </c>
      <c r="B15" s="16"/>
      <c r="C15" s="16"/>
      <c r="D15" s="16"/>
      <c r="E15" s="16"/>
      <c r="F15" s="17">
        <v>39.9</v>
      </c>
      <c r="G15" s="18">
        <f t="shared" si="0"/>
        <v>669.08519999999999</v>
      </c>
      <c r="H15" s="17">
        <v>708.98519999999996</v>
      </c>
      <c r="I15" s="17">
        <v>0</v>
      </c>
      <c r="J15" s="19">
        <v>0</v>
      </c>
    </row>
    <row r="16" spans="1:13" ht="150">
      <c r="A16" s="10" t="s">
        <v>27</v>
      </c>
      <c r="B16" s="11" t="s">
        <v>3</v>
      </c>
      <c r="C16" s="11" t="s">
        <v>28</v>
      </c>
      <c r="D16" s="11" t="s">
        <v>29</v>
      </c>
      <c r="E16" s="11" t="s">
        <v>78</v>
      </c>
      <c r="F16" s="13">
        <v>39.9</v>
      </c>
      <c r="G16" s="13">
        <f t="shared" si="0"/>
        <v>0</v>
      </c>
      <c r="H16" s="13">
        <v>39.9</v>
      </c>
      <c r="I16" s="13">
        <v>0</v>
      </c>
      <c r="J16" s="14">
        <v>0</v>
      </c>
    </row>
    <row r="17" spans="1:12" ht="52.5" customHeight="1">
      <c r="A17" s="10" t="s">
        <v>30</v>
      </c>
      <c r="B17" s="11" t="s">
        <v>3</v>
      </c>
      <c r="C17" s="11" t="s">
        <v>31</v>
      </c>
      <c r="D17" s="11" t="s">
        <v>32</v>
      </c>
      <c r="E17" s="11" t="s">
        <v>78</v>
      </c>
      <c r="F17" s="13">
        <v>0</v>
      </c>
      <c r="G17" s="13">
        <f t="shared" si="0"/>
        <v>669.08519999999999</v>
      </c>
      <c r="H17" s="13">
        <v>669.08519999999999</v>
      </c>
      <c r="I17" s="13">
        <v>0</v>
      </c>
      <c r="J17" s="14">
        <v>0</v>
      </c>
    </row>
    <row r="18" spans="1:12" ht="93.75">
      <c r="A18" s="15" t="s">
        <v>33</v>
      </c>
      <c r="B18" s="16"/>
      <c r="C18" s="16"/>
      <c r="D18" s="16"/>
      <c r="E18" s="16"/>
      <c r="F18" s="17">
        <f>SUM(F19:F23)</f>
        <v>41637.800000000003</v>
      </c>
      <c r="G18" s="18">
        <f t="shared" si="0"/>
        <v>11822.532180000009</v>
      </c>
      <c r="H18" s="17">
        <f>SUM(H19:H23)</f>
        <v>53460.332180000012</v>
      </c>
      <c r="I18" s="17">
        <v>3898.2</v>
      </c>
      <c r="J18" s="19">
        <v>53898.2</v>
      </c>
    </row>
    <row r="19" spans="1:12" ht="37.5">
      <c r="A19" s="10" t="s">
        <v>34</v>
      </c>
      <c r="B19" s="11" t="s">
        <v>3</v>
      </c>
      <c r="C19" s="11" t="s">
        <v>35</v>
      </c>
      <c r="D19" s="11" t="s">
        <v>36</v>
      </c>
      <c r="E19" s="11"/>
      <c r="F19" s="13">
        <v>4091.8</v>
      </c>
      <c r="G19" s="13">
        <f t="shared" si="0"/>
        <v>-4091.8</v>
      </c>
      <c r="H19" s="13">
        <v>0</v>
      </c>
      <c r="I19" s="13">
        <v>0</v>
      </c>
      <c r="J19" s="14">
        <v>0</v>
      </c>
    </row>
    <row r="20" spans="1:12" ht="56.25">
      <c r="A20" s="10" t="s">
        <v>37</v>
      </c>
      <c r="B20" s="11" t="s">
        <v>3</v>
      </c>
      <c r="C20" s="11" t="s">
        <v>35</v>
      </c>
      <c r="D20" s="11" t="s">
        <v>38</v>
      </c>
      <c r="E20" s="11" t="s">
        <v>9</v>
      </c>
      <c r="F20" s="13">
        <v>4344</v>
      </c>
      <c r="G20" s="13">
        <f t="shared" si="0"/>
        <v>0</v>
      </c>
      <c r="H20" s="13">
        <v>4344</v>
      </c>
      <c r="I20" s="13">
        <v>3898.2</v>
      </c>
      <c r="J20" s="14">
        <v>3898.2</v>
      </c>
    </row>
    <row r="21" spans="1:12" ht="56.25">
      <c r="A21" s="10" t="s">
        <v>39</v>
      </c>
      <c r="B21" s="11" t="s">
        <v>3</v>
      </c>
      <c r="C21" s="11" t="s">
        <v>35</v>
      </c>
      <c r="D21" s="11" t="s">
        <v>36</v>
      </c>
      <c r="E21" s="11" t="s">
        <v>9</v>
      </c>
      <c r="F21" s="13">
        <v>0</v>
      </c>
      <c r="G21" s="13">
        <f t="shared" si="0"/>
        <v>15450.20371</v>
      </c>
      <c r="H21" s="13">
        <v>15450.20371</v>
      </c>
      <c r="I21" s="13">
        <v>0</v>
      </c>
      <c r="J21" s="14">
        <v>0</v>
      </c>
      <c r="L21" s="25"/>
    </row>
    <row r="22" spans="1:12" ht="56.25">
      <c r="A22" s="10" t="s">
        <v>40</v>
      </c>
      <c r="B22" s="11" t="s">
        <v>3</v>
      </c>
      <c r="C22" s="11" t="s">
        <v>35</v>
      </c>
      <c r="D22" s="11" t="s">
        <v>36</v>
      </c>
      <c r="E22" s="11" t="s">
        <v>9</v>
      </c>
      <c r="F22" s="13">
        <v>0</v>
      </c>
      <c r="G22" s="13">
        <f t="shared" si="0"/>
        <v>464.10565000000003</v>
      </c>
      <c r="H22" s="13">
        <v>464.10565000000003</v>
      </c>
      <c r="I22" s="13">
        <v>0</v>
      </c>
      <c r="J22" s="14">
        <v>50000</v>
      </c>
    </row>
    <row r="23" spans="1:12" ht="75">
      <c r="A23" s="10" t="s">
        <v>41</v>
      </c>
      <c r="B23" s="11" t="s">
        <v>3</v>
      </c>
      <c r="C23" s="11" t="s">
        <v>35</v>
      </c>
      <c r="D23" s="11" t="s">
        <v>38</v>
      </c>
      <c r="E23" s="11" t="s">
        <v>9</v>
      </c>
      <c r="F23" s="13">
        <v>33202</v>
      </c>
      <c r="G23" s="13">
        <f t="shared" si="0"/>
        <v>2.282000000559492E-2</v>
      </c>
      <c r="H23" s="13">
        <f>33244.22282-42.2</f>
        <v>33202.022820000006</v>
      </c>
      <c r="I23" s="13">
        <v>0</v>
      </c>
      <c r="J23" s="14">
        <v>0</v>
      </c>
    </row>
    <row r="24" spans="1:12" ht="75">
      <c r="A24" s="15" t="s">
        <v>42</v>
      </c>
      <c r="B24" s="16"/>
      <c r="C24" s="16"/>
      <c r="D24" s="16"/>
      <c r="E24" s="16"/>
      <c r="F24" s="17">
        <v>5534.3444399999998</v>
      </c>
      <c r="G24" s="18">
        <f t="shared" si="0"/>
        <v>0</v>
      </c>
      <c r="H24" s="17">
        <v>5534.3444399999998</v>
      </c>
      <c r="I24" s="17">
        <v>1889.3444400000001</v>
      </c>
      <c r="J24" s="19">
        <v>1889.3444400000001</v>
      </c>
    </row>
    <row r="25" spans="1:12" ht="37.5">
      <c r="A25" s="10" t="s">
        <v>43</v>
      </c>
      <c r="B25" s="11" t="s">
        <v>3</v>
      </c>
      <c r="C25" s="11" t="s">
        <v>35</v>
      </c>
      <c r="D25" s="11" t="s">
        <v>38</v>
      </c>
      <c r="E25" s="11" t="s">
        <v>9</v>
      </c>
      <c r="F25" s="13">
        <v>3645</v>
      </c>
      <c r="G25" s="13">
        <f t="shared" si="0"/>
        <v>0</v>
      </c>
      <c r="H25" s="13">
        <v>3645</v>
      </c>
      <c r="I25" s="13">
        <v>0</v>
      </c>
      <c r="J25" s="14">
        <v>0</v>
      </c>
    </row>
    <row r="26" spans="1:12" ht="18.75">
      <c r="A26" s="10" t="s">
        <v>44</v>
      </c>
      <c r="B26" s="11" t="s">
        <v>3</v>
      </c>
      <c r="C26" s="11" t="s">
        <v>35</v>
      </c>
      <c r="D26" s="11" t="s">
        <v>45</v>
      </c>
      <c r="E26" s="11" t="s">
        <v>9</v>
      </c>
      <c r="F26" s="13">
        <v>1889.3444400000001</v>
      </c>
      <c r="G26" s="13">
        <f t="shared" si="0"/>
        <v>0</v>
      </c>
      <c r="H26" s="13">
        <v>1889.3444400000001</v>
      </c>
      <c r="I26" s="13">
        <v>1889.3444400000001</v>
      </c>
      <c r="J26" s="14">
        <v>1889.3444400000001</v>
      </c>
    </row>
    <row r="27" spans="1:12" ht="94.5" customHeight="1">
      <c r="A27" s="15" t="s">
        <v>46</v>
      </c>
      <c r="B27" s="16"/>
      <c r="C27" s="16"/>
      <c r="D27" s="16"/>
      <c r="E27" s="16"/>
      <c r="F27" s="17">
        <f>SUM(F28:F29)</f>
        <v>27280</v>
      </c>
      <c r="G27" s="18">
        <f t="shared" si="0"/>
        <v>1761.2999999999993</v>
      </c>
      <c r="H27" s="17">
        <f>SUM(H28:H29)</f>
        <v>29041.3</v>
      </c>
      <c r="I27" s="17">
        <f t="shared" ref="I27:J27" si="4">SUM(I28:I29)</f>
        <v>0</v>
      </c>
      <c r="J27" s="17">
        <f t="shared" si="4"/>
        <v>0</v>
      </c>
    </row>
    <row r="28" spans="1:12" ht="157.5" customHeight="1">
      <c r="A28" s="10" t="s">
        <v>50</v>
      </c>
      <c r="B28" s="11" t="s">
        <v>3</v>
      </c>
      <c r="C28" s="11" t="s">
        <v>21</v>
      </c>
      <c r="D28" s="11" t="s">
        <v>22</v>
      </c>
      <c r="E28" s="11" t="s">
        <v>79</v>
      </c>
      <c r="F28" s="13">
        <v>23562</v>
      </c>
      <c r="G28" s="13">
        <f t="shared" si="0"/>
        <v>1761.2999999999993</v>
      </c>
      <c r="H28" s="13">
        <f>23562+1761.3</f>
        <v>25323.3</v>
      </c>
      <c r="I28" s="13">
        <v>0</v>
      </c>
      <c r="J28" s="14">
        <v>0</v>
      </c>
    </row>
    <row r="29" spans="1:12" ht="111.75" customHeight="1">
      <c r="A29" s="10" t="s">
        <v>51</v>
      </c>
      <c r="B29" s="11" t="s">
        <v>3</v>
      </c>
      <c r="C29" s="11" t="s">
        <v>21</v>
      </c>
      <c r="D29" s="11" t="s">
        <v>22</v>
      </c>
      <c r="E29" s="11" t="s">
        <v>79</v>
      </c>
      <c r="F29" s="13">
        <v>3718</v>
      </c>
      <c r="G29" s="13">
        <f t="shared" si="0"/>
        <v>0</v>
      </c>
      <c r="H29" s="13">
        <v>3718</v>
      </c>
      <c r="I29" s="13">
        <v>0</v>
      </c>
      <c r="J29" s="14">
        <v>0</v>
      </c>
    </row>
    <row r="30" spans="1:12" ht="125.25" customHeight="1">
      <c r="A30" s="15" t="s">
        <v>52</v>
      </c>
      <c r="B30" s="16"/>
      <c r="C30" s="16"/>
      <c r="D30" s="16"/>
      <c r="E30" s="16"/>
      <c r="F30" s="17">
        <v>4020.7</v>
      </c>
      <c r="G30" s="18">
        <f t="shared" si="0"/>
        <v>2329.4429</v>
      </c>
      <c r="H30" s="17">
        <v>6350.1428999999998</v>
      </c>
      <c r="I30" s="17">
        <v>0</v>
      </c>
      <c r="J30" s="19">
        <v>0</v>
      </c>
    </row>
    <row r="31" spans="1:12" ht="37.5">
      <c r="A31" s="10" t="s">
        <v>53</v>
      </c>
      <c r="B31" s="11" t="s">
        <v>3</v>
      </c>
      <c r="C31" s="11" t="s">
        <v>21</v>
      </c>
      <c r="D31" s="11" t="s">
        <v>22</v>
      </c>
      <c r="E31" s="11" t="s">
        <v>9</v>
      </c>
      <c r="F31" s="13">
        <v>0</v>
      </c>
      <c r="G31" s="13">
        <f t="shared" si="0"/>
        <v>1700</v>
      </c>
      <c r="H31" s="13">
        <v>1700</v>
      </c>
      <c r="I31" s="13">
        <v>0</v>
      </c>
      <c r="J31" s="14">
        <v>0</v>
      </c>
    </row>
    <row r="32" spans="1:12" ht="180" customHeight="1">
      <c r="A32" s="10" t="s">
        <v>54</v>
      </c>
      <c r="B32" s="11" t="s">
        <v>3</v>
      </c>
      <c r="C32" s="11" t="s">
        <v>35</v>
      </c>
      <c r="D32" s="11" t="s">
        <v>45</v>
      </c>
      <c r="E32" s="11" t="s">
        <v>9</v>
      </c>
      <c r="F32" s="13">
        <v>0</v>
      </c>
      <c r="G32" s="13">
        <f t="shared" si="0"/>
        <v>60</v>
      </c>
      <c r="H32" s="13">
        <v>60</v>
      </c>
      <c r="I32" s="13">
        <v>0</v>
      </c>
      <c r="J32" s="14">
        <v>0</v>
      </c>
    </row>
    <row r="33" spans="1:12" ht="174.75" customHeight="1">
      <c r="A33" s="10" t="s">
        <v>55</v>
      </c>
      <c r="B33" s="11" t="s">
        <v>3</v>
      </c>
      <c r="C33" s="11" t="s">
        <v>35</v>
      </c>
      <c r="D33" s="11" t="s">
        <v>45</v>
      </c>
      <c r="E33" s="11" t="s">
        <v>80</v>
      </c>
      <c r="F33" s="13">
        <v>3986.1</v>
      </c>
      <c r="G33" s="13">
        <f t="shared" si="0"/>
        <v>569.44290000000046</v>
      </c>
      <c r="H33" s="13">
        <v>4555.5429000000004</v>
      </c>
      <c r="I33" s="13">
        <v>0</v>
      </c>
      <c r="J33" s="14">
        <v>0</v>
      </c>
    </row>
    <row r="34" spans="1:12" ht="116.25" customHeight="1">
      <c r="A34" s="10" t="s">
        <v>56</v>
      </c>
      <c r="B34" s="11" t="s">
        <v>3</v>
      </c>
      <c r="C34" s="11" t="s">
        <v>24</v>
      </c>
      <c r="D34" s="11" t="s">
        <v>57</v>
      </c>
      <c r="E34" s="11" t="s">
        <v>80</v>
      </c>
      <c r="F34" s="13">
        <v>34.6</v>
      </c>
      <c r="G34" s="13">
        <f t="shared" si="0"/>
        <v>0</v>
      </c>
      <c r="H34" s="13">
        <v>34.6</v>
      </c>
      <c r="I34" s="13">
        <v>0</v>
      </c>
      <c r="J34" s="14">
        <v>0</v>
      </c>
    </row>
    <row r="35" spans="1:12" ht="102" customHeight="1">
      <c r="A35" s="15" t="s">
        <v>58</v>
      </c>
      <c r="B35" s="16"/>
      <c r="C35" s="16"/>
      <c r="D35" s="16"/>
      <c r="E35" s="16"/>
      <c r="F35" s="17">
        <v>0</v>
      </c>
      <c r="G35" s="18">
        <f t="shared" si="0"/>
        <v>455</v>
      </c>
      <c r="H35" s="17">
        <v>455</v>
      </c>
      <c r="I35" s="17">
        <v>0</v>
      </c>
      <c r="J35" s="19">
        <v>0</v>
      </c>
    </row>
    <row r="36" spans="1:12" ht="131.25">
      <c r="A36" s="10" t="s">
        <v>59</v>
      </c>
      <c r="B36" s="11" t="s">
        <v>3</v>
      </c>
      <c r="C36" s="11" t="s">
        <v>60</v>
      </c>
      <c r="D36" s="11" t="s">
        <v>61</v>
      </c>
      <c r="E36" s="11" t="s">
        <v>9</v>
      </c>
      <c r="F36" s="13">
        <v>0</v>
      </c>
      <c r="G36" s="13">
        <f t="shared" si="0"/>
        <v>455</v>
      </c>
      <c r="H36" s="13">
        <v>455</v>
      </c>
      <c r="I36" s="13">
        <v>0</v>
      </c>
      <c r="J36" s="14">
        <v>0</v>
      </c>
    </row>
    <row r="37" spans="1:12" ht="79.5" customHeight="1">
      <c r="A37" s="15" t="s">
        <v>62</v>
      </c>
      <c r="B37" s="16"/>
      <c r="C37" s="16"/>
      <c r="D37" s="16"/>
      <c r="E37" s="16"/>
      <c r="F37" s="17">
        <v>5143</v>
      </c>
      <c r="G37" s="18">
        <f t="shared" si="0"/>
        <v>13165.671979999999</v>
      </c>
      <c r="H37" s="17">
        <v>18308.671979999999</v>
      </c>
      <c r="I37" s="17">
        <v>69.900000000000006</v>
      </c>
      <c r="J37" s="19">
        <v>69.900000000000006</v>
      </c>
    </row>
    <row r="38" spans="1:12" ht="80.25" customHeight="1">
      <c r="A38" s="10" t="s">
        <v>63</v>
      </c>
      <c r="B38" s="11" t="s">
        <v>3</v>
      </c>
      <c r="C38" s="11" t="s">
        <v>64</v>
      </c>
      <c r="D38" s="11" t="s">
        <v>65</v>
      </c>
      <c r="E38" s="11" t="s">
        <v>9</v>
      </c>
      <c r="F38" s="13">
        <v>0</v>
      </c>
      <c r="G38" s="13">
        <f t="shared" si="0"/>
        <v>13165.671979999999</v>
      </c>
      <c r="H38" s="13">
        <v>13165.671979999999</v>
      </c>
      <c r="I38" s="13">
        <v>0</v>
      </c>
      <c r="J38" s="14">
        <v>0</v>
      </c>
      <c r="K38" s="1">
        <v>13140.1</v>
      </c>
      <c r="L38" s="26">
        <f>SUM(K38-G38)</f>
        <v>-25.571979999998803</v>
      </c>
    </row>
    <row r="39" spans="1:12" ht="0.75" customHeight="1">
      <c r="A39" s="10" t="s">
        <v>66</v>
      </c>
      <c r="B39" s="11" t="s">
        <v>3</v>
      </c>
      <c r="C39" s="11" t="s">
        <v>64</v>
      </c>
      <c r="D39" s="11" t="s">
        <v>65</v>
      </c>
      <c r="E39" s="11" t="s">
        <v>9</v>
      </c>
      <c r="F39" s="13">
        <v>5000</v>
      </c>
      <c r="G39" s="13">
        <f t="shared" si="0"/>
        <v>0</v>
      </c>
      <c r="H39" s="13">
        <v>5000</v>
      </c>
      <c r="I39" s="13">
        <v>0</v>
      </c>
      <c r="J39" s="14">
        <v>0</v>
      </c>
    </row>
    <row r="40" spans="1:12" ht="90.75" customHeight="1">
      <c r="A40" s="10" t="s">
        <v>67</v>
      </c>
      <c r="B40" s="11" t="s">
        <v>3</v>
      </c>
      <c r="C40" s="11" t="s">
        <v>64</v>
      </c>
      <c r="D40" s="11" t="s">
        <v>68</v>
      </c>
      <c r="E40" s="11" t="s">
        <v>9</v>
      </c>
      <c r="F40" s="13">
        <v>143</v>
      </c>
      <c r="G40" s="13">
        <f t="shared" si="0"/>
        <v>0</v>
      </c>
      <c r="H40" s="13">
        <v>143</v>
      </c>
      <c r="I40" s="13">
        <v>69.900000000000006</v>
      </c>
      <c r="J40" s="14">
        <v>69.900000000000006</v>
      </c>
    </row>
    <row r="41" spans="1:12" ht="70.5" customHeight="1">
      <c r="A41" s="15" t="s">
        <v>69</v>
      </c>
      <c r="B41" s="16"/>
      <c r="C41" s="16"/>
      <c r="D41" s="16"/>
      <c r="E41" s="16"/>
      <c r="F41" s="17">
        <v>20374</v>
      </c>
      <c r="G41" s="18">
        <f t="shared" si="0"/>
        <v>5425.0151299999998</v>
      </c>
      <c r="H41" s="17">
        <v>25799.01513</v>
      </c>
      <c r="I41" s="17">
        <v>0</v>
      </c>
      <c r="J41" s="19">
        <v>0</v>
      </c>
    </row>
    <row r="42" spans="1:12" ht="48.75" customHeight="1">
      <c r="A42" s="10" t="s">
        <v>53</v>
      </c>
      <c r="B42" s="11" t="s">
        <v>3</v>
      </c>
      <c r="C42" s="11" t="s">
        <v>70</v>
      </c>
      <c r="D42" s="11" t="s">
        <v>71</v>
      </c>
      <c r="E42" s="11" t="s">
        <v>80</v>
      </c>
      <c r="F42" s="13">
        <v>20374</v>
      </c>
      <c r="G42" s="13">
        <f t="shared" si="0"/>
        <v>0</v>
      </c>
      <c r="H42" s="13">
        <v>20374</v>
      </c>
      <c r="I42" s="13">
        <v>0</v>
      </c>
      <c r="J42" s="14">
        <v>0</v>
      </c>
    </row>
    <row r="43" spans="1:12" ht="89.25" customHeight="1">
      <c r="A43" s="10" t="s">
        <v>72</v>
      </c>
      <c r="B43" s="11" t="s">
        <v>3</v>
      </c>
      <c r="C43" s="11" t="s">
        <v>70</v>
      </c>
      <c r="D43" s="11" t="s">
        <v>71</v>
      </c>
      <c r="E43" s="11" t="s">
        <v>80</v>
      </c>
      <c r="F43" s="13">
        <v>0</v>
      </c>
      <c r="G43" s="13">
        <f t="shared" si="0"/>
        <v>1700</v>
      </c>
      <c r="H43" s="13">
        <v>1700</v>
      </c>
      <c r="I43" s="13">
        <v>0</v>
      </c>
      <c r="J43" s="14">
        <v>0</v>
      </c>
    </row>
    <row r="44" spans="1:12" ht="56.25">
      <c r="A44" s="10" t="s">
        <v>73</v>
      </c>
      <c r="B44" s="11" t="s">
        <v>3</v>
      </c>
      <c r="C44" s="11" t="s">
        <v>70</v>
      </c>
      <c r="D44" s="11" t="s">
        <v>74</v>
      </c>
      <c r="E44" s="11" t="s">
        <v>80</v>
      </c>
      <c r="F44" s="13">
        <v>0</v>
      </c>
      <c r="G44" s="13">
        <f t="shared" si="0"/>
        <v>3725.0151300000002</v>
      </c>
      <c r="H44" s="13">
        <v>3725.0151300000002</v>
      </c>
      <c r="I44" s="13">
        <v>0</v>
      </c>
      <c r="J44" s="14">
        <v>0</v>
      </c>
    </row>
    <row r="45" spans="1:12" ht="75">
      <c r="A45" s="15" t="s">
        <v>75</v>
      </c>
      <c r="B45" s="16"/>
      <c r="C45" s="16"/>
      <c r="D45" s="16"/>
      <c r="E45" s="16"/>
      <c r="F45" s="17">
        <v>0</v>
      </c>
      <c r="G45" s="18">
        <f t="shared" si="0"/>
        <v>831.25728000000004</v>
      </c>
      <c r="H45" s="17">
        <v>831.25728000000004</v>
      </c>
      <c r="I45" s="17">
        <v>0</v>
      </c>
      <c r="J45" s="19">
        <v>0</v>
      </c>
    </row>
    <row r="46" spans="1:12" ht="93.75">
      <c r="A46" s="10" t="s">
        <v>76</v>
      </c>
      <c r="B46" s="11" t="s">
        <v>3</v>
      </c>
      <c r="C46" s="11" t="s">
        <v>60</v>
      </c>
      <c r="D46" s="11" t="s">
        <v>77</v>
      </c>
      <c r="E46" s="11"/>
      <c r="F46" s="13">
        <v>0</v>
      </c>
      <c r="G46" s="13">
        <f>SUM(H46-F46)</f>
        <v>831.25728000000004</v>
      </c>
      <c r="H46" s="13">
        <v>831.25728000000004</v>
      </c>
      <c r="I46" s="13">
        <v>0</v>
      </c>
      <c r="J46" s="14">
        <v>0</v>
      </c>
    </row>
  </sheetData>
  <mergeCells count="3">
    <mergeCell ref="E1:I1"/>
    <mergeCell ref="A3:I3"/>
    <mergeCell ref="A5:I5"/>
  </mergeCells>
  <pageMargins left="0.7" right="0.7" top="0.75" bottom="0.75" header="0.3" footer="0.3"/>
  <pageSetup paperSize="9" scale="4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chichirinase.hohol</cp:lastModifiedBy>
  <cp:lastPrinted>2023-05-31T06:34:30Z</cp:lastPrinted>
  <dcterms:created xsi:type="dcterms:W3CDTF">2022-03-17T08:42:54Z</dcterms:created>
  <dcterms:modified xsi:type="dcterms:W3CDTF">2023-05-31T06:35:02Z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