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Лист1!$A$11:$G$277</definedName>
  </definedNames>
  <calcPr calcId="152511"/>
</workbook>
</file>

<file path=xl/calcChain.xml><?xml version="1.0" encoding="utf-8"?>
<calcChain xmlns="http://schemas.openxmlformats.org/spreadsheetml/2006/main">
  <c r="G280" i="1" l="1"/>
  <c r="G279" i="1"/>
  <c r="G275" i="1"/>
  <c r="G274" i="1"/>
  <c r="G273" i="1"/>
  <c r="G272" i="1" s="1"/>
  <c r="G271" i="1" s="1"/>
  <c r="G270" i="1" s="1"/>
  <c r="G267" i="1"/>
  <c r="G266" i="1" s="1"/>
  <c r="G265" i="1" s="1"/>
  <c r="G264" i="1" s="1"/>
  <c r="G263" i="1"/>
  <c r="G262" i="1" s="1"/>
  <c r="G261" i="1"/>
  <c r="G260" i="1" s="1"/>
  <c r="G259" i="1" s="1"/>
  <c r="G258" i="1" s="1"/>
  <c r="G257" i="1"/>
  <c r="G256" i="1" s="1"/>
  <c r="G255" i="1"/>
  <c r="G254" i="1" s="1"/>
  <c r="G253" i="1"/>
  <c r="G252" i="1" s="1"/>
  <c r="G251" i="1"/>
  <c r="G250" i="1" s="1"/>
  <c r="G249" i="1"/>
  <c r="G248" i="1"/>
  <c r="G247" i="1"/>
  <c r="G240" i="1"/>
  <c r="G239" i="1" s="1"/>
  <c r="G238" i="1"/>
  <c r="G237" i="1" s="1"/>
  <c r="G236" i="1"/>
  <c r="G235" i="1" s="1"/>
  <c r="G234" i="1"/>
  <c r="G233" i="1" s="1"/>
  <c r="G232" i="1" s="1"/>
  <c r="G231" i="1" s="1"/>
  <c r="G228" i="1"/>
  <c r="G227" i="1" s="1"/>
  <c r="G226" i="1" s="1"/>
  <c r="G225" i="1" s="1"/>
  <c r="G224" i="1"/>
  <c r="G223" i="1"/>
  <c r="G222" i="1"/>
  <c r="G221" i="1"/>
  <c r="G220" i="1"/>
  <c r="G219" i="1"/>
  <c r="G218" i="1"/>
  <c r="G217" i="1" s="1"/>
  <c r="G216" i="1"/>
  <c r="G215" i="1" s="1"/>
  <c r="G214" i="1" s="1"/>
  <c r="G212" i="1"/>
  <c r="G211" i="1" s="1"/>
  <c r="G210" i="1"/>
  <c r="G209" i="1"/>
  <c r="G198" i="1" s="1"/>
  <c r="G197" i="1" s="1"/>
  <c r="G208" i="1"/>
  <c r="G205" i="1"/>
  <c r="G204" i="1"/>
  <c r="G203" i="1" s="1"/>
  <c r="G202" i="1"/>
  <c r="G201" i="1" s="1"/>
  <c r="G200" i="1"/>
  <c r="G196" i="1"/>
  <c r="G195" i="1" s="1"/>
  <c r="G194" i="1" s="1"/>
  <c r="G193" i="1"/>
  <c r="G192" i="1" s="1"/>
  <c r="G191" i="1" s="1"/>
  <c r="G189" i="1"/>
  <c r="G188" i="1" s="1"/>
  <c r="G186" i="1"/>
  <c r="G185" i="1"/>
  <c r="G184" i="1" s="1"/>
  <c r="G183" i="1" s="1"/>
  <c r="G182" i="1"/>
  <c r="G181" i="1"/>
  <c r="G180" i="1" s="1"/>
  <c r="G179" i="1" s="1"/>
  <c r="G178" i="1" s="1"/>
  <c r="G177" i="1"/>
  <c r="G176" i="1" s="1"/>
  <c r="G175" i="1"/>
  <c r="G174" i="1"/>
  <c r="G173" i="1"/>
  <c r="G172" i="1"/>
  <c r="G171" i="1"/>
  <c r="G170" i="1"/>
  <c r="G169" i="1"/>
  <c r="G168" i="1"/>
  <c r="G167" i="1" s="1"/>
  <c r="G166" i="1" s="1"/>
  <c r="G165" i="1"/>
  <c r="G164" i="1" s="1"/>
  <c r="G163" i="1" s="1"/>
  <c r="G159" i="1"/>
  <c r="G158" i="1"/>
  <c r="G157" i="1"/>
  <c r="G155" i="1"/>
  <c r="G154" i="1"/>
  <c r="G153" i="1" s="1"/>
  <c r="G148" i="1"/>
  <c r="G147" i="1"/>
  <c r="G146" i="1"/>
  <c r="G145" i="1" s="1"/>
  <c r="G144" i="1" s="1"/>
  <c r="G143" i="1"/>
  <c r="G142" i="1" s="1"/>
  <c r="G141" i="1" s="1"/>
  <c r="G140" i="1"/>
  <c r="G139" i="1"/>
  <c r="G138" i="1"/>
  <c r="G137" i="1" s="1"/>
  <c r="G136" i="1" s="1"/>
  <c r="G135" i="1" s="1"/>
  <c r="G133" i="1"/>
  <c r="G128" i="1"/>
  <c r="G124" i="1"/>
  <c r="G123" i="1"/>
  <c r="G122" i="1"/>
  <c r="G121" i="1"/>
  <c r="G120" i="1"/>
  <c r="G119" i="1" s="1"/>
  <c r="G118" i="1" s="1"/>
  <c r="G117" i="1"/>
  <c r="G116" i="1"/>
  <c r="G115" i="1"/>
  <c r="G114" i="1"/>
  <c r="G113" i="1"/>
  <c r="G112" i="1"/>
  <c r="G111" i="1"/>
  <c r="G106" i="1"/>
  <c r="G105" i="1"/>
  <c r="G104" i="1"/>
  <c r="G103" i="1"/>
  <c r="G102" i="1"/>
  <c r="G101" i="1"/>
  <c r="G100" i="1"/>
  <c r="G99" i="1"/>
  <c r="G98" i="1"/>
  <c r="G97" i="1"/>
  <c r="G96" i="1" s="1"/>
  <c r="G95" i="1" s="1"/>
  <c r="G94" i="1" s="1"/>
  <c r="G91" i="1"/>
  <c r="G86" i="1" s="1"/>
  <c r="G85" i="1" s="1"/>
  <c r="G90" i="1"/>
  <c r="G89" i="1"/>
  <c r="G88" i="1" s="1"/>
  <c r="G87" i="1" s="1"/>
  <c r="G83" i="1"/>
  <c r="G82" i="1"/>
  <c r="G81" i="1"/>
  <c r="G80" i="1" s="1"/>
  <c r="G79" i="1" s="1"/>
  <c r="G78" i="1" s="1"/>
  <c r="G73" i="1"/>
  <c r="G72" i="1" s="1"/>
  <c r="G71" i="1" s="1"/>
  <c r="G70" i="1"/>
  <c r="G69" i="1" s="1"/>
  <c r="G68" i="1" s="1"/>
  <c r="G67" i="1" s="1"/>
  <c r="G66" i="1" s="1"/>
  <c r="G65" i="1"/>
  <c r="G64" i="1" s="1"/>
  <c r="G63" i="1" s="1"/>
  <c r="G62" i="1"/>
  <c r="G61" i="1"/>
  <c r="G60" i="1" s="1"/>
  <c r="G59" i="1" s="1"/>
  <c r="G58" i="1"/>
  <c r="G57" i="1" s="1"/>
  <c r="G56" i="1" s="1"/>
  <c r="G55" i="1" s="1"/>
  <c r="G54" i="1"/>
  <c r="G52" i="1"/>
  <c r="G51" i="1"/>
  <c r="G50" i="1" s="1"/>
  <c r="G49" i="1" s="1"/>
  <c r="G48" i="1"/>
  <c r="G47" i="1" s="1"/>
  <c r="G46" i="1"/>
  <c r="G45" i="1"/>
  <c r="G44" i="1"/>
  <c r="G43" i="1"/>
  <c r="G42" i="1"/>
  <c r="G41" i="1"/>
  <c r="G37" i="1"/>
  <c r="G36" i="1" s="1"/>
  <c r="G34" i="1"/>
  <c r="G33" i="1"/>
  <c r="G32" i="1" s="1"/>
  <c r="G31" i="1" s="1"/>
  <c r="G30" i="1"/>
  <c r="G29" i="1"/>
  <c r="G28" i="1"/>
  <c r="G27" i="1" s="1"/>
  <c r="G25" i="1"/>
  <c r="G24" i="1" s="1"/>
  <c r="G23" i="1"/>
  <c r="G22" i="1" s="1"/>
  <c r="G20" i="1"/>
  <c r="G19" i="1"/>
  <c r="G15" i="1"/>
  <c r="G14" i="1" s="1"/>
  <c r="G13" i="1" s="1"/>
  <c r="G53" i="1" l="1"/>
  <c r="G162" i="1"/>
  <c r="G18" i="1"/>
  <c r="G17" i="1" s="1"/>
  <c r="G16" i="1" s="1"/>
  <c r="G26" i="1"/>
  <c r="G77" i="1"/>
  <c r="G93" i="1"/>
  <c r="G107" i="1"/>
  <c r="G134" i="1"/>
  <c r="G161" i="1"/>
  <c r="G160" i="1" s="1"/>
  <c r="G207" i="1"/>
  <c r="G206" i="1" s="1"/>
  <c r="G199" i="1" s="1"/>
  <c r="G230" i="1"/>
  <c r="G229" i="1" s="1"/>
  <c r="G187" i="1" s="1"/>
  <c r="G269" i="1"/>
  <c r="G268" i="1" s="1"/>
  <c r="G278" i="1"/>
  <c r="G277" i="1" s="1"/>
  <c r="G276" i="1" s="1"/>
  <c r="G190" i="1"/>
  <c r="G40" i="1"/>
  <c r="G39" i="1" s="1"/>
  <c r="G38" i="1"/>
  <c r="G132" i="1"/>
  <c r="G127" i="1" s="1"/>
  <c r="G126" i="1" s="1"/>
  <c r="G125" i="1"/>
  <c r="G246" i="1"/>
  <c r="G245" i="1" s="1"/>
  <c r="G244" i="1" s="1"/>
  <c r="G243" i="1"/>
  <c r="G242" i="1" s="1"/>
  <c r="G35" i="1"/>
  <c r="G21" i="1" s="1"/>
  <c r="G110" i="1"/>
  <c r="G109" i="1" s="1"/>
  <c r="G108" i="1" s="1"/>
  <c r="G156" i="1"/>
  <c r="G152" i="1" s="1"/>
  <c r="G151" i="1" s="1"/>
  <c r="G150" i="1"/>
  <c r="G149" i="1" s="1"/>
  <c r="G213" i="1"/>
  <c r="G241" i="1" l="1"/>
  <c r="G92" i="1"/>
  <c r="G84" i="1" s="1"/>
  <c r="G12" i="1" s="1"/>
  <c r="G75" i="1"/>
  <c r="G76" i="1"/>
</calcChain>
</file>

<file path=xl/sharedStrings.xml><?xml version="1.0" encoding="utf-8"?>
<sst xmlns="http://schemas.openxmlformats.org/spreadsheetml/2006/main" count="999" uniqueCount="348">
  <si>
    <t xml:space="preserve">Ведомственная структура
расходов районного бюджета на 2016 год
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</si>
  <si>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</si>
  <si>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</si>
  <si>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</si>
  <si>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</si>
  <si>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</si>
  <si>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</si>
  <si>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</si>
  <si>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(тыс.рублей)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</si>
  <si>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</si>
  <si>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</si>
  <si>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</si>
  <si>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</si>
  <si>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</si>
  <si>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</si>
  <si>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</si>
  <si>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</si>
  <si>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2015-2020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</si>
  <si>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</si>
  <si>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</si>
  <si>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</si>
  <si>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</si>
  <si>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</si>
  <si>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</si>
  <si>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</si>
  <si>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</si>
  <si>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</si>
  <si>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</si>
  <si>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</si>
  <si>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</si>
  <si>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</si>
  <si>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</si>
  <si>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</si>
  <si>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</si>
  <si>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</si>
  <si>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</si>
  <si>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</si>
  <si>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</si>
  <si>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</si>
  <si>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</si>
  <si>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</si>
  <si>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</si>
  <si>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</si>
  <si>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</si>
  <si>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01 2 01 80010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</si>
  <si>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</si>
  <si>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</si>
  <si>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</si>
  <si>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</si>
  <si>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</si>
  <si>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</si>
  <si>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</si>
  <si>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</si>
  <si>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</si>
  <si>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</si>
  <si>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</si>
  <si>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</si>
  <si>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</si>
  <si>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</si>
  <si>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</si>
  <si>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</si>
  <si>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</si>
  <si>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</si>
  <si>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</si>
  <si>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</si>
  <si>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 "Экономическое развитие и инновационная экономика" на 2015-2020 годы</t>
  </si>
  <si>
    <t>07 0 00 00000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</si>
  <si>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</si>
  <si>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</si>
  <si>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</si>
  <si>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</si>
  <si>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</si>
  <si>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07 2 01 80230</t>
  </si>
  <si>
    <t>800</t>
  </si>
  <si>
    <t>СОЦИАЛЬНАЯ ПОЛИТИКА</t>
  </si>
  <si>
    <t>Социальное обеспечение населения</t>
  </si>
  <si>
    <t>Муниципальная программа   "Обеспечение доступным и комфортным жильем и коммунальными услугами"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</si>
  <si>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</si>
  <si>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</si>
  <si>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</si>
  <si>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</si>
  <si>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</si>
  <si>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</si>
  <si>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</si>
  <si>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</si>
  <si>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</si>
  <si>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</si>
  <si>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</si>
  <si>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</si>
  <si>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</si>
  <si>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</si>
  <si>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</si>
  <si>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</si>
  <si>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</si>
  <si>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</si>
  <si>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</si>
  <si>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</si>
  <si>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</si>
  <si>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</si>
  <si>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МУ "Служба бухгалтерского учета и эксплуатации"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</si>
  <si>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</si>
  <si>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</si>
  <si>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</si>
  <si>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</si>
  <si>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Отдел по образованию, молодежной политике, культуре и спорту администрации Хохольского муниципального района Воронежской области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</si>
  <si>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</si>
  <si>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</si>
  <si>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</si>
  <si>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</si>
  <si>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</si>
  <si>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</si>
  <si>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</si>
  <si>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</si>
  <si>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</si>
  <si>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ОБРАЗОВАНИЕ</t>
  </si>
  <si>
    <t>07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</si>
  <si>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</si>
  <si>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</si>
  <si>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</si>
  <si>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</si>
  <si>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</si>
  <si>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</si>
  <si>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</si>
  <si>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</si>
  <si>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</si>
  <si>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</si>
  <si>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</si>
  <si>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</si>
  <si>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</si>
  <si>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</si>
  <si>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</si>
  <si>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</si>
  <si>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</si>
  <si>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</si>
  <si>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</si>
  <si>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</si>
  <si>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</si>
  <si>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</si>
  <si>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</si>
  <si>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</si>
  <si>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</si>
  <si>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</si>
  <si>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</si>
  <si>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</si>
  <si>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</si>
  <si>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</si>
  <si>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</si>
  <si>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</si>
  <si>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</si>
  <si>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</si>
  <si>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</si>
  <si>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</si>
  <si>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</si>
  <si>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</si>
  <si>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</si>
  <si>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</si>
  <si>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</si>
  <si>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</si>
  <si>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</si>
  <si>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</si>
  <si>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</si>
  <si>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</si>
  <si>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</si>
  <si>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Другие вопросы в области образования</t>
  </si>
  <si>
    <t>09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</si>
  <si>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</si>
  <si>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</si>
  <si>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</si>
  <si>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</si>
  <si>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</si>
  <si>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</si>
  <si>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</si>
  <si>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</si>
  <si>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</si>
  <si>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</si>
  <si>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</si>
  <si>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</si>
  <si>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</si>
  <si>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</si>
  <si>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</si>
  <si>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</si>
  <si>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</si>
  <si>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КУЛЬТУРА, КИНЕМАТОГРАФИЯ</t>
  </si>
  <si>
    <t>08</t>
  </si>
  <si>
    <t>Культура</t>
  </si>
  <si>
    <t>Подпрограмма «Развитие культуры»</t>
  </si>
  <si>
    <t>02 6 00 00000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</si>
  <si>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</si>
  <si>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</si>
  <si>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</si>
  <si>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924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</si>
  <si>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</si>
  <si>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</si>
  <si>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02 6 02 51460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</si>
  <si>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</si>
  <si>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</si>
  <si>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</si>
  <si>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</si>
  <si>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</si>
  <si>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</si>
  <si>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Охрана семьи и детства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</si>
  <si>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</si>
  <si>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</si>
  <si>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</si>
  <si>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</si>
  <si>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</si>
  <si>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</si>
  <si>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</si>
  <si>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</si>
  <si>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</si>
  <si>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</si>
  <si>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</si>
  <si>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</si>
  <si>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</si>
  <si>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</si>
  <si>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</si>
  <si>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</si>
  <si>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</si>
  <si>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</si>
  <si>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</si>
  <si>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</si>
  <si>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</si>
  <si>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</si>
  <si>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</si>
  <si>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</si>
  <si>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</si>
  <si>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</si>
  <si>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</si>
  <si>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</si>
  <si>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</si>
  <si>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</si>
  <si>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</si>
  <si>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</si>
  <si>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</si>
  <si>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Отдел сельского хозяйства и муниципального имущества администрации Хохольского муниципального района Воронежской области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</si>
  <si>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</si>
  <si>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</si>
  <si>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</si>
  <si>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</si>
  <si>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</si>
  <si>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</si>
  <si>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</si>
  <si>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</si>
  <si>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</si>
  <si>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</si>
  <si>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</si>
  <si>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</si>
  <si>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</si>
  <si>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06 4 02 80590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</si>
  <si>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</si>
  <si>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</si>
  <si>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</si>
  <si>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</si>
  <si>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</si>
  <si>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</si>
  <si>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</si>
  <si>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</si>
  <si>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</si>
  <si>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</si>
  <si>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</si>
  <si>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</si>
  <si>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</si>
  <si>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</si>
  <si>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</si>
  <si>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08 2 01 80060</t>
  </si>
  <si>
    <t>Подпрограмма "Обеспечение деятельности МКУ "Единая дежурно-диспетчерская служба Хохольского муниципального района""</t>
  </si>
  <si>
    <t>08 3 00 00000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</si>
  <si>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</si>
  <si>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</si>
  <si>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</si>
  <si>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</si>
  <si>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</si>
  <si>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</si>
  <si>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Сельское хозяйство и рыболовство</t>
  </si>
  <si>
    <t>05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</si>
  <si>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</si>
  <si>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</si>
  <si>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</si>
  <si>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</si>
  <si>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</si>
  <si>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</si>
  <si>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200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</si>
  <si>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</si>
  <si>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</si>
  <si>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</si>
  <si>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</si>
  <si>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</si>
  <si>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</si>
  <si>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</si>
  <si>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925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</si>
  <si>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</si>
  <si>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</si>
  <si>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Профессиональная подготовка, переподготовка и повышение квалификации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</si>
  <si>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</si>
  <si>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</si>
  <si>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</si>
  <si>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06 2 01 80140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</si>
  <si>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</si>
  <si>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</si>
  <si>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</si>
  <si>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2015-2020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</si>
  <si>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</si>
  <si>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</si>
  <si>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</si>
  <si>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</si>
  <si>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</si>
  <si>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</si>
  <si>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</si>
  <si>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</si>
  <si>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</si>
  <si>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</si>
  <si>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</si>
  <si>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</si>
  <si>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</si>
  <si>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2014 году в  рамках подпрограммы  "Организация бюджетного процесса в Хохольском муниципальном районе"  программы "Управление муниципальными финансами на 2015-2020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</si>
  <si>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</si>
  <si>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</si>
  <si>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</si>
  <si>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</si>
  <si>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</si>
  <si>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</si>
  <si>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</si>
  <si>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</si>
  <si>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</si>
  <si>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</si>
  <si>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</si>
  <si>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</si>
  <si>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</si>
  <si>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</si>
  <si>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</si>
  <si>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</si>
  <si>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</si>
  <si>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</si>
  <si>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</si>
  <si>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</si>
  <si>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</si>
  <si>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</si>
  <si>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</si>
  <si>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05 1 03 80210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</si>
  <si>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</si>
  <si>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05 1 03 80220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</si>
  <si>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</si>
  <si>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Подпрограмма "Формирование благоприятной инвестиционной среды"</t>
  </si>
  <si>
    <t>07 1 00 00000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</si>
  <si>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</si>
  <si>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</si>
  <si>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07 1 01 78430</t>
  </si>
  <si>
    <t xml:space="preserve">Приложение № 8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2016 год"                                                                           № 57 от "22" декабря 2015г.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</si>
</sst>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ABF8F"/>
        <bgColor rgb="FF000000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2">
    <xf numFmtId="0" fontId="0" fillId="0" borderId="0" xfId="0"/>
    <xf numFmtId="49" fontId="7" fillId="0" borderId="5" xfId="1" applyNumberFormat="1" applyFont="1" applyFill="1" applyBorder="1" applyAlignment="1">
      <alignment horizontal="center" wrapText="1"/>
    </xf>
    <xf numFmtId="164" fontId="7" fillId="0" borderId="5" xfId="1" applyNumberFormat="1" applyFont="1" applyFill="1" applyBorder="1" applyAlignment="1">
      <alignment horizontal="center"/>
    </xf>
    <xf numFmtId="0" fontId="9" fillId="0" borderId="0" xfId="0" applyFont="1" applyFill="1" applyBorder="1"/>
    <xf numFmtId="0" fontId="5" fillId="0" borderId="2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164" fontId="5" fillId="2" borderId="4" xfId="0" applyNumberFormat="1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 wrapText="1"/>
    </xf>
    <xf numFmtId="0" fontId="9" fillId="3" borderId="7" xfId="0" applyFont="1" applyFill="1" applyBorder="1"/>
    <xf numFmtId="0" fontId="9" fillId="3" borderId="5" xfId="0" applyFont="1" applyFill="1" applyBorder="1"/>
    <xf numFmtId="0" fontId="9" fillId="3" borderId="8" xfId="0" applyFont="1" applyFill="1" applyBorder="1"/>
    <xf numFmtId="164" fontId="4" fillId="3" borderId="4" xfId="1" applyNumberFormat="1" applyFont="1" applyFill="1" applyBorder="1" applyAlignment="1">
      <alignment horizontal="center"/>
    </xf>
    <xf numFmtId="0" fontId="5" fillId="0" borderId="5" xfId="1" applyFont="1" applyFill="1" applyBorder="1" applyAlignment="1">
      <alignment horizontal="left" wrapText="1"/>
    </xf>
    <xf numFmtId="49" fontId="5" fillId="0" borderId="5" xfId="1" applyNumberFormat="1" applyFont="1" applyFill="1" applyBorder="1" applyAlignment="1">
      <alignment horizontal="center" wrapText="1"/>
    </xf>
    <xf numFmtId="49" fontId="5" fillId="4" borderId="5" xfId="1" applyNumberFormat="1" applyFont="1" applyFill="1" applyBorder="1" applyAlignment="1">
      <alignment horizontal="center" wrapText="1"/>
    </xf>
    <xf numFmtId="49" fontId="6" fillId="4" borderId="5" xfId="1" applyNumberFormat="1" applyFont="1" applyFill="1" applyBorder="1" applyAlignment="1">
      <alignment horizontal="center" wrapText="1"/>
    </xf>
    <xf numFmtId="164" fontId="4" fillId="5" borderId="5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49" fontId="6" fillId="6" borderId="5" xfId="1" applyNumberFormat="1" applyFont="1" applyFill="1" applyBorder="1" applyAlignment="1">
      <alignment horizontal="center" wrapText="1"/>
    </xf>
    <xf numFmtId="0" fontId="7" fillId="7" borderId="5" xfId="1" applyFont="1" applyFill="1" applyBorder="1" applyAlignment="1">
      <alignment horizontal="left" wrapText="1"/>
    </xf>
    <xf numFmtId="0" fontId="7" fillId="7" borderId="5" xfId="0" applyFont="1" applyFill="1" applyBorder="1" applyAlignment="1">
      <alignment horizontal="center" wrapText="1"/>
    </xf>
    <xf numFmtId="49" fontId="7" fillId="7" borderId="5" xfId="1" applyNumberFormat="1" applyFont="1" applyFill="1" applyBorder="1" applyAlignment="1">
      <alignment horizontal="center" wrapText="1"/>
    </xf>
    <xf numFmtId="164" fontId="7" fillId="7" borderId="5" xfId="1" applyNumberFormat="1" applyFont="1" applyFill="1" applyBorder="1" applyAlignment="1">
      <alignment horizontal="center"/>
    </xf>
    <xf numFmtId="0" fontId="7" fillId="8" borderId="5" xfId="1" applyFont="1" applyFill="1" applyBorder="1" applyAlignment="1">
      <alignment horizontal="left" wrapText="1"/>
    </xf>
    <xf numFmtId="0" fontId="7" fillId="8" borderId="5" xfId="0" applyFont="1" applyFill="1" applyBorder="1" applyAlignment="1">
      <alignment horizontal="center" wrapText="1"/>
    </xf>
    <xf numFmtId="49" fontId="7" fillId="8" borderId="5" xfId="1" applyNumberFormat="1" applyFont="1" applyFill="1" applyBorder="1" applyAlignment="1">
      <alignment horizontal="center" wrapText="1"/>
    </xf>
    <xf numFmtId="164" fontId="7" fillId="8" borderId="5" xfId="1" applyNumberFormat="1" applyFont="1" applyFill="1" applyBorder="1" applyAlignment="1">
      <alignment horizontal="center"/>
    </xf>
    <xf numFmtId="0" fontId="7" fillId="9" borderId="5" xfId="1" applyFont="1" applyFill="1" applyBorder="1" applyAlignment="1">
      <alignment horizontal="left" wrapText="1"/>
    </xf>
    <xf numFmtId="0" fontId="7" fillId="9" borderId="5" xfId="0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7" fillId="9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49" fontId="7" fillId="5" borderId="5" xfId="1" applyNumberFormat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164" fontId="7" fillId="5" borderId="5" xfId="1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164" fontId="4" fillId="3" borderId="5" xfId="0" applyNumberFormat="1" applyFont="1" applyFill="1" applyBorder="1" applyAlignment="1">
      <alignment horizontal="center"/>
    </xf>
    <xf numFmtId="49" fontId="5" fillId="6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9" borderId="5" xfId="0" applyNumberFormat="1" applyFont="1" applyFill="1" applyBorder="1" applyAlignment="1">
      <alignment horizontal="center"/>
    </xf>
    <xf numFmtId="0" fontId="7" fillId="5" borderId="5" xfId="2" applyNumberFormat="1" applyFont="1" applyFill="1" applyBorder="1" applyAlignment="1">
      <alignment wrapText="1"/>
    </xf>
    <xf numFmtId="164" fontId="7" fillId="5" borderId="5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wrapText="1"/>
    </xf>
    <xf numFmtId="164" fontId="7" fillId="0" borderId="5" xfId="1" applyNumberFormat="1" applyFont="1" applyFill="1" applyBorder="1" applyAlignment="1">
      <alignment horizontal="center" wrapText="1"/>
    </xf>
    <xf numFmtId="0" fontId="7" fillId="9" borderId="5" xfId="1" applyFont="1" applyFill="1" applyBorder="1" applyAlignment="1">
      <alignment wrapText="1"/>
    </xf>
    <xf numFmtId="164" fontId="7" fillId="9" borderId="5" xfId="1" applyNumberFormat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7" fillId="8" borderId="4" xfId="1" applyFont="1" applyFill="1" applyBorder="1" applyAlignment="1">
      <alignment horizontal="center" wrapText="1"/>
    </xf>
    <xf numFmtId="0" fontId="7" fillId="8" borderId="5" xfId="1" applyFont="1" applyFill="1" applyBorder="1" applyAlignment="1">
      <alignment horizontal="center" wrapText="1"/>
    </xf>
    <xf numFmtId="164" fontId="7" fillId="8" borderId="5" xfId="1" applyNumberFormat="1" applyFont="1" applyFill="1" applyBorder="1" applyAlignment="1">
      <alignment horizontal="center" wrapText="1"/>
    </xf>
    <xf numFmtId="0" fontId="7" fillId="9" borderId="4" xfId="1" applyFont="1" applyFill="1" applyBorder="1" applyAlignment="1">
      <alignment horizontal="center" wrapText="1"/>
    </xf>
    <xf numFmtId="0" fontId="7" fillId="9" borderId="5" xfId="1" applyFont="1" applyFill="1" applyBorder="1" applyAlignment="1">
      <alignment horizontal="center" wrapText="1"/>
    </xf>
    <xf numFmtId="0" fontId="7" fillId="5" borderId="4" xfId="2" applyNumberFormat="1" applyFont="1" applyFill="1" applyBorder="1" applyAlignment="1">
      <alignment wrapText="1"/>
    </xf>
    <xf numFmtId="0" fontId="7" fillId="5" borderId="5" xfId="0" applyFont="1" applyFill="1" applyBorder="1" applyAlignment="1">
      <alignment horizontal="center" wrapText="1"/>
    </xf>
    <xf numFmtId="0" fontId="7" fillId="0" borderId="5" xfId="2" applyNumberFormat="1" applyFont="1" applyFill="1" applyBorder="1" applyAlignment="1">
      <alignment wrapText="1"/>
    </xf>
    <xf numFmtId="0" fontId="7" fillId="9" borderId="5" xfId="2" applyNumberFormat="1" applyFont="1" applyFill="1" applyBorder="1" applyAlignment="1">
      <alignment wrapText="1"/>
    </xf>
    <xf numFmtId="0" fontId="7" fillId="5" borderId="5" xfId="0" applyFont="1" applyFill="1" applyBorder="1" applyAlignment="1">
      <alignment wrapText="1"/>
    </xf>
    <xf numFmtId="4" fontId="7" fillId="5" borderId="5" xfId="0" applyNumberFormat="1" applyFont="1" applyFill="1" applyBorder="1" applyAlignment="1">
      <alignment horizontal="center" wrapText="1"/>
    </xf>
    <xf numFmtId="0" fontId="7" fillId="0" borderId="5" xfId="0" applyFont="1" applyFill="1" applyBorder="1" applyAlignment="1">
      <alignment wrapText="1"/>
    </xf>
    <xf numFmtId="49" fontId="7" fillId="6" borderId="5" xfId="1" applyNumberFormat="1" applyFont="1" applyFill="1" applyBorder="1" applyAlignment="1">
      <alignment horizontal="center" wrapText="1"/>
    </xf>
    <xf numFmtId="0" fontId="7" fillId="8" borderId="5" xfId="0" applyFont="1" applyFill="1" applyBorder="1" applyAlignment="1">
      <alignment wrapText="1"/>
    </xf>
    <xf numFmtId="4" fontId="7" fillId="8" borderId="5" xfId="0" applyNumberFormat="1" applyFont="1" applyFill="1" applyBorder="1" applyAlignment="1">
      <alignment horizontal="center" wrapText="1"/>
    </xf>
    <xf numFmtId="0" fontId="7" fillId="9" borderId="5" xfId="0" applyFont="1" applyFill="1" applyBorder="1" applyAlignment="1">
      <alignment wrapText="1"/>
    </xf>
    <xf numFmtId="4" fontId="7" fillId="9" borderId="5" xfId="0" applyNumberFormat="1" applyFont="1" applyFill="1" applyBorder="1" applyAlignment="1">
      <alignment horizontal="center" wrapText="1"/>
    </xf>
    <xf numFmtId="164" fontId="7" fillId="5" borderId="5" xfId="0" applyNumberFormat="1" applyFont="1" applyFill="1" applyBorder="1" applyAlignment="1">
      <alignment horizontal="center" wrapText="1"/>
    </xf>
    <xf numFmtId="164" fontId="7" fillId="7" borderId="5" xfId="0" applyNumberFormat="1" applyFont="1" applyFill="1" applyBorder="1" applyAlignment="1">
      <alignment horizontal="center" wrapText="1"/>
    </xf>
    <xf numFmtId="164" fontId="7" fillId="8" borderId="5" xfId="0" applyNumberFormat="1" applyFont="1" applyFill="1" applyBorder="1" applyAlignment="1">
      <alignment horizontal="center" wrapText="1"/>
    </xf>
    <xf numFmtId="164" fontId="7" fillId="9" borderId="5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 wrapText="1"/>
    </xf>
    <xf numFmtId="0" fontId="7" fillId="7" borderId="5" xfId="0" applyFont="1" applyFill="1" applyBorder="1" applyAlignment="1">
      <alignment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164" fontId="7" fillId="5" borderId="5" xfId="0" applyNumberFormat="1" applyFont="1" applyFill="1" applyBorder="1" applyAlignment="1">
      <alignment horizontal="center"/>
    </xf>
    <xf numFmtId="164" fontId="7" fillId="7" borderId="5" xfId="0" applyNumberFormat="1" applyFont="1" applyFill="1" applyBorder="1" applyAlignment="1">
      <alignment horizontal="center"/>
    </xf>
    <xf numFmtId="164" fontId="7" fillId="8" borderId="5" xfId="0" applyNumberFormat="1" applyFont="1" applyFill="1" applyBorder="1" applyAlignment="1">
      <alignment horizontal="center"/>
    </xf>
    <xf numFmtId="164" fontId="7" fillId="9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 wrapText="1"/>
    </xf>
    <xf numFmtId="49" fontId="7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7" fillId="5" borderId="5" xfId="0" applyNumberFormat="1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 wrapText="1"/>
    </xf>
    <xf numFmtId="49" fontId="7" fillId="7" borderId="5" xfId="0" applyNumberFormat="1" applyFont="1" applyFill="1" applyBorder="1" applyAlignment="1">
      <alignment horizontal="center" wrapText="1"/>
    </xf>
    <xf numFmtId="49" fontId="7" fillId="8" borderId="5" xfId="0" applyNumberFormat="1" applyFont="1" applyFill="1" applyBorder="1" applyAlignment="1">
      <alignment horizontal="center" wrapText="1"/>
    </xf>
    <xf numFmtId="0" fontId="7" fillId="5" borderId="4" xfId="0" applyFont="1" applyFill="1" applyBorder="1" applyAlignment="1">
      <alignment wrapText="1"/>
    </xf>
    <xf numFmtId="164" fontId="5" fillId="3" borderId="5" xfId="1" applyNumberFormat="1" applyFont="1" applyFill="1" applyBorder="1" applyAlignment="1">
      <alignment horizontal="center"/>
    </xf>
    <xf numFmtId="164" fontId="4" fillId="3" borderId="5" xfId="1" applyNumberFormat="1" applyFont="1" applyFill="1" applyBorder="1" applyAlignment="1">
      <alignment horizontal="center"/>
    </xf>
    <xf numFmtId="4" fontId="7" fillId="7" borderId="5" xfId="0" applyNumberFormat="1" applyFont="1" applyFill="1" applyBorder="1" applyAlignment="1">
      <alignment horizontal="center" wrapText="1"/>
    </xf>
    <xf numFmtId="164" fontId="7" fillId="6" borderId="5" xfId="0" applyNumberFormat="1" applyFont="1" applyFill="1" applyBorder="1" applyAlignment="1">
      <alignment horizontal="center" wrapText="1"/>
    </xf>
    <xf numFmtId="164" fontId="7" fillId="6" borderId="5" xfId="1" applyNumberFormat="1" applyFont="1" applyFill="1" applyBorder="1" applyAlignment="1">
      <alignment horizontal="center"/>
    </xf>
    <xf numFmtId="0" fontId="7" fillId="10" borderId="5" xfId="0" applyFont="1" applyFill="1" applyBorder="1" applyAlignment="1">
      <alignment wrapText="1"/>
    </xf>
    <xf numFmtId="0" fontId="7" fillId="10" borderId="5" xfId="0" applyFont="1" applyFill="1" applyBorder="1" applyAlignment="1">
      <alignment horizontal="center" wrapText="1"/>
    </xf>
    <xf numFmtId="49" fontId="7" fillId="10" borderId="5" xfId="1" applyNumberFormat="1" applyFont="1" applyFill="1" applyBorder="1" applyAlignment="1">
      <alignment horizontal="center" wrapText="1"/>
    </xf>
    <xf numFmtId="164" fontId="7" fillId="10" borderId="5" xfId="1" applyNumberFormat="1" applyFont="1" applyFill="1" applyBorder="1" applyAlignment="1">
      <alignment horizontal="center"/>
    </xf>
    <xf numFmtId="49" fontId="5" fillId="5" borderId="5" xfId="1" applyNumberFormat="1" applyFont="1" applyFill="1" applyBorder="1" applyAlignment="1">
      <alignment horizontal="center" wrapText="1"/>
    </xf>
    <xf numFmtId="164" fontId="5" fillId="5" borderId="5" xfId="1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9" borderId="5" xfId="0" applyFont="1" applyFill="1" applyBorder="1" applyAlignment="1">
      <alignment horizontal="center"/>
    </xf>
    <xf numFmtId="49" fontId="7" fillId="4" borderId="5" xfId="1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center"/>
    </xf>
    <xf numFmtId="49" fontId="7" fillId="7" borderId="5" xfId="0" applyNumberFormat="1" applyFont="1" applyFill="1" applyBorder="1" applyAlignment="1">
      <alignment horizontal="center"/>
    </xf>
    <xf numFmtId="49" fontId="7" fillId="8" borderId="5" xfId="0" applyNumberFormat="1" applyFont="1" applyFill="1" applyBorder="1" applyAlignment="1">
      <alignment horizontal="center"/>
    </xf>
    <xf numFmtId="49" fontId="7" fillId="9" borderId="5" xfId="0" applyNumberFormat="1" applyFont="1" applyFill="1" applyBorder="1" applyAlignment="1">
      <alignment horizontal="center"/>
    </xf>
    <xf numFmtId="49" fontId="7" fillId="5" borderId="5" xfId="0" applyNumberFormat="1" applyFont="1" applyFill="1" applyBorder="1" applyAlignment="1">
      <alignment horizontal="center"/>
    </xf>
    <xf numFmtId="164" fontId="5" fillId="3" borderId="5" xfId="0" applyNumberFormat="1" applyFont="1" applyFill="1" applyBorder="1" applyAlignment="1">
      <alignment horizontal="center" wrapText="1"/>
    </xf>
    <xf numFmtId="0" fontId="7" fillId="4" borderId="5" xfId="1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5" fillId="4" borderId="5" xfId="1" applyFont="1" applyFill="1" applyBorder="1" applyAlignment="1">
      <alignment horizontal="center" wrapText="1"/>
    </xf>
    <xf numFmtId="0" fontId="5" fillId="5" borderId="5" xfId="1" applyFont="1" applyFill="1" applyBorder="1" applyAlignment="1">
      <alignment horizontal="center" wrapText="1"/>
    </xf>
    <xf numFmtId="164" fontId="5" fillId="5" borderId="5" xfId="1" applyNumberFormat="1" applyFont="1" applyFill="1" applyBorder="1" applyAlignment="1">
      <alignment horizontal="center" wrapText="1"/>
    </xf>
    <xf numFmtId="165" fontId="7" fillId="5" borderId="5" xfId="0" applyNumberFormat="1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wrapText="1"/>
    </xf>
    <xf numFmtId="0" fontId="9" fillId="5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6%20-2018%20&#1075;&#1086;&#1076;&#1086;&#1074;\&#1055;&#1088;&#1080;&#1083;&#1086;&#1078;&#1077;&#1085;&#1080;&#1103;%20&#1082;%20&#1087;&#1088;&#1086;&#1077;&#1082;&#1090;&#1091;%20&#1088;&#1072;&#1081;&#1086;&#1085;&#1085;&#1086;&#1075;&#1086;%20&#1073;&#1102;&#1076;&#1078;&#1077;&#1090;&#1072;%20&#1085;&#1072;%202016%20&#1075;&#1086;&#1076;\&#1055;&#1088;&#1080;&#1083;&#1086;&#1078;&#1077;&#1085;&#1080;&#1103;%20&#1082;%20&#1073;&#1102;&#1076;&#1078;&#1077;&#1090;&#1091;%202016%20&#1087;&#1088;&#1086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8">
          <cell r="F18">
            <v>2050.9899999999998</v>
          </cell>
        </row>
        <row r="23">
          <cell r="F23">
            <v>739.09123239999997</v>
          </cell>
        </row>
        <row r="24">
          <cell r="F24">
            <v>22</v>
          </cell>
        </row>
        <row r="29">
          <cell r="F29">
            <v>11817.3806184</v>
          </cell>
        </row>
        <row r="30">
          <cell r="F30">
            <v>2230.300000000002</v>
          </cell>
        </row>
        <row r="31">
          <cell r="F31">
            <v>114.2</v>
          </cell>
        </row>
        <row r="35">
          <cell r="F35">
            <v>558.20000000000005</v>
          </cell>
        </row>
        <row r="36">
          <cell r="F36">
            <v>101.09999999999997</v>
          </cell>
        </row>
        <row r="41">
          <cell r="F41">
            <v>5298.7278535999994</v>
          </cell>
        </row>
        <row r="42">
          <cell r="F42">
            <v>678.39999999999964</v>
          </cell>
        </row>
        <row r="43">
          <cell r="F43">
            <v>0</v>
          </cell>
        </row>
        <row r="48">
          <cell r="F48">
            <v>100</v>
          </cell>
        </row>
        <row r="53">
          <cell r="F53">
            <v>335.63164319999998</v>
          </cell>
        </row>
        <row r="54">
          <cell r="F54">
            <v>6.3999999999999773</v>
          </cell>
        </row>
        <row r="55">
          <cell r="F55">
            <v>355.99062439999994</v>
          </cell>
        </row>
        <row r="56">
          <cell r="F56">
            <v>31</v>
          </cell>
        </row>
        <row r="57">
          <cell r="F57">
            <v>339.04626839999997</v>
          </cell>
        </row>
        <row r="58">
          <cell r="F58">
            <v>37</v>
          </cell>
        </row>
        <row r="62">
          <cell r="F62">
            <v>824.2</v>
          </cell>
        </row>
        <row r="63">
          <cell r="F63">
            <v>158.79999999999995</v>
          </cell>
        </row>
        <row r="67">
          <cell r="F67">
            <v>281.7</v>
          </cell>
        </row>
        <row r="71">
          <cell r="F71">
            <v>1680</v>
          </cell>
        </row>
        <row r="75">
          <cell r="F75">
            <v>4310.7794939000005</v>
          </cell>
        </row>
        <row r="76">
          <cell r="F76">
            <v>1795.6999999999998</v>
          </cell>
        </row>
        <row r="77">
          <cell r="F77">
            <v>0</v>
          </cell>
        </row>
        <row r="81">
          <cell r="F81">
            <v>707.89740000000006</v>
          </cell>
        </row>
        <row r="87">
          <cell r="F87">
            <v>347</v>
          </cell>
        </row>
        <row r="90">
          <cell r="F90">
            <v>0</v>
          </cell>
        </row>
        <row r="93">
          <cell r="F93">
            <v>2323.9603010000001</v>
          </cell>
        </row>
        <row r="94">
          <cell r="F94">
            <v>93.951000000000022</v>
          </cell>
        </row>
        <row r="95">
          <cell r="F95">
            <v>0</v>
          </cell>
        </row>
        <row r="101">
          <cell r="F101">
            <v>44.6</v>
          </cell>
        </row>
        <row r="104">
          <cell r="F104">
            <v>4177.3260451200003</v>
          </cell>
        </row>
        <row r="105">
          <cell r="F105">
            <v>415.39999999999964</v>
          </cell>
        </row>
        <row r="106">
          <cell r="F106">
            <v>0</v>
          </cell>
        </row>
        <row r="108">
          <cell r="F108">
            <v>1996.0454895699997</v>
          </cell>
        </row>
        <row r="113">
          <cell r="F113">
            <v>100</v>
          </cell>
        </row>
        <row r="117">
          <cell r="F117">
            <v>120</v>
          </cell>
        </row>
        <row r="123">
          <cell r="F123">
            <v>2736.6869502</v>
          </cell>
        </row>
        <row r="124">
          <cell r="F124">
            <v>3279.2000000000003</v>
          </cell>
        </row>
        <row r="125">
          <cell r="F125">
            <v>8640.8006375999994</v>
          </cell>
        </row>
        <row r="126">
          <cell r="F126">
            <v>131.1</v>
          </cell>
        </row>
        <row r="127">
          <cell r="F127">
            <v>5628.3</v>
          </cell>
        </row>
        <row r="128">
          <cell r="F128">
            <v>114.90000000000055</v>
          </cell>
        </row>
        <row r="129">
          <cell r="F129">
            <v>16666.8</v>
          </cell>
        </row>
        <row r="130">
          <cell r="F130">
            <v>4114.6000000000004</v>
          </cell>
        </row>
        <row r="131">
          <cell r="F131">
            <v>84</v>
          </cell>
        </row>
        <row r="132">
          <cell r="F132">
            <v>756.4</v>
          </cell>
        </row>
        <row r="137">
          <cell r="F137">
            <v>1317.6611330399999</v>
          </cell>
        </row>
        <row r="138">
          <cell r="F138">
            <v>27106.9</v>
          </cell>
        </row>
        <row r="139">
          <cell r="F139">
            <v>2151.2928000000002</v>
          </cell>
        </row>
        <row r="140">
          <cell r="F140">
            <v>6014.7999999999993</v>
          </cell>
        </row>
        <row r="141">
          <cell r="F141">
            <v>130581.90000000004</v>
          </cell>
        </row>
        <row r="142">
          <cell r="F142">
            <v>5440.9999999999854</v>
          </cell>
        </row>
        <row r="143">
          <cell r="F143">
            <v>6841.7</v>
          </cell>
        </row>
        <row r="146">
          <cell r="F146">
            <v>19288.066616238</v>
          </cell>
        </row>
        <row r="147">
          <cell r="F147">
            <v>3888.1999999999971</v>
          </cell>
        </row>
        <row r="148">
          <cell r="F148">
            <v>18</v>
          </cell>
        </row>
        <row r="149">
          <cell r="F149">
            <v>5351.2983352000001</v>
          </cell>
        </row>
        <row r="150">
          <cell r="F150">
            <v>2552.6999999999998</v>
          </cell>
        </row>
        <row r="155">
          <cell r="F155">
            <v>0</v>
          </cell>
        </row>
        <row r="160">
          <cell r="F160">
            <v>262.2</v>
          </cell>
        </row>
        <row r="169">
          <cell r="F169">
            <v>3773.5339992000004</v>
          </cell>
        </row>
        <row r="170">
          <cell r="F170">
            <v>805.29999999999973</v>
          </cell>
        </row>
        <row r="171">
          <cell r="F171">
            <v>0</v>
          </cell>
        </row>
        <row r="174">
          <cell r="F174">
            <v>400</v>
          </cell>
        </row>
        <row r="177">
          <cell r="F177">
            <v>6809.5684911029994</v>
          </cell>
        </row>
        <row r="178">
          <cell r="F178">
            <v>1272.9999999999998</v>
          </cell>
        </row>
        <row r="179">
          <cell r="F179">
            <v>7.5</v>
          </cell>
        </row>
        <row r="188">
          <cell r="F188">
            <v>1773.3240000000001</v>
          </cell>
        </row>
        <row r="189">
          <cell r="F189">
            <v>55.699999999999818</v>
          </cell>
        </row>
        <row r="190">
          <cell r="F190">
            <v>0</v>
          </cell>
        </row>
        <row r="196">
          <cell r="F196">
            <v>2992.3</v>
          </cell>
        </row>
        <row r="201">
          <cell r="F201">
            <v>200</v>
          </cell>
        </row>
        <row r="205">
          <cell r="F205">
            <v>200</v>
          </cell>
        </row>
        <row r="209">
          <cell r="F209">
            <v>50</v>
          </cell>
        </row>
        <row r="214">
          <cell r="F214">
            <v>1771</v>
          </cell>
        </row>
        <row r="217">
          <cell r="F217">
            <v>328.3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1950</v>
          </cell>
        </row>
        <row r="221">
          <cell r="F221">
            <v>2073</v>
          </cell>
        </row>
        <row r="222">
          <cell r="F222">
            <v>5489</v>
          </cell>
        </row>
        <row r="223">
          <cell r="F223">
            <v>44.3</v>
          </cell>
        </row>
        <row r="224">
          <cell r="F224">
            <v>1329.3</v>
          </cell>
        </row>
        <row r="229">
          <cell r="F229">
            <v>217.5</v>
          </cell>
        </row>
        <row r="235">
          <cell r="F235">
            <v>300</v>
          </cell>
        </row>
        <row r="240">
          <cell r="F240">
            <v>8606.8408635567994</v>
          </cell>
        </row>
        <row r="246">
          <cell r="F246">
            <v>1156</v>
          </cell>
        </row>
        <row r="252">
          <cell r="F252">
            <v>3800</v>
          </cell>
        </row>
        <row r="253">
          <cell r="F253">
            <v>4871</v>
          </cell>
        </row>
        <row r="258">
          <cell r="F258">
            <v>90</v>
          </cell>
        </row>
        <row r="262">
          <cell r="F262">
            <v>14979</v>
          </cell>
        </row>
        <row r="263">
          <cell r="F263">
            <v>0</v>
          </cell>
        </row>
      </sheetData>
      <sheetData sheetId="16"/>
      <sheetData sheetId="17">
        <row r="119">
          <cell r="G119">
            <v>18.100000000000001</v>
          </cell>
        </row>
        <row r="120">
          <cell r="G120">
            <v>140.19999999999999</v>
          </cell>
        </row>
      </sheetData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0"/>
  <sheetViews>
    <sheetView tabSelected="1" zoomScale="73" zoomScaleNormal="73" workbookViewId="0">
      <selection activeCell="E1" sqref="E1:G4"/>
    </sheetView>
  </sheetViews>
  <sheetFormatPr defaultRowHeight="12.75" x14ac:dyDescent="0.2"/>
  <cols>
    <col min="1" max="1" width="74.140625" style="3" customWidth="1"/>
    <col min="2" max="2" width="11" style="3" customWidth="1"/>
    <col min="3" max="3" width="10.7109375" style="3" customWidth="1"/>
    <col min="4" max="4" width="9.28515625" style="3" customWidth="1"/>
    <col min="5" max="5" width="22.7109375" style="3" customWidth="1"/>
    <col min="6" max="6" width="11.28515625" style="3" customWidth="1"/>
    <col min="7" max="7" width="17.5703125" style="3" customWidth="1"/>
    <col min="8" max="16384" width="9.140625" style="3"/>
  </cols>
  <sheetData>
    <row r="1" spans="1:7" ht="30.75" customHeight="1" x14ac:dyDescent="0.2">
      <c r="E1" s="128" t="s">
        <v>347</v>
      </c>
      <c r="F1" s="128"/>
      <c r="G1" s="128"/>
    </row>
    <row r="2" spans="1:7" ht="30.75" customHeight="1" x14ac:dyDescent="0.2">
      <c r="E2" s="128"/>
      <c r="F2" s="128"/>
      <c r="G2" s="128"/>
    </row>
    <row r="3" spans="1:7" ht="30.75" customHeight="1" x14ac:dyDescent="0.2">
      <c r="E3" s="128"/>
      <c r="F3" s="128"/>
      <c r="G3" s="128"/>
    </row>
    <row r="4" spans="1:7" ht="30.75" customHeight="1" x14ac:dyDescent="0.2">
      <c r="E4" s="128"/>
      <c r="F4" s="128"/>
      <c r="G4" s="128"/>
    </row>
    <row r="6" spans="1:7" ht="63.75" customHeight="1" x14ac:dyDescent="0.3">
      <c r="A6" s="129" t="s">
        <v>0</v>
      </c>
      <c r="B6" s="129"/>
      <c r="C6" s="129"/>
      <c r="D6" s="129"/>
      <c r="E6" s="129"/>
      <c r="F6" s="129"/>
      <c r="G6" s="129"/>
    </row>
    <row r="7" spans="1:7" ht="13.5" thickBot="1" x14ac:dyDescent="0.25"/>
    <row r="8" spans="1:7" ht="18.75" x14ac:dyDescent="0.3">
      <c r="A8" s="130" t="s">
        <v>1</v>
      </c>
      <c r="B8" s="130" t="s">
        <v>2</v>
      </c>
      <c r="C8" s="130" t="s">
        <v>3</v>
      </c>
      <c r="D8" s="130" t="s">
        <v>4</v>
      </c>
      <c r="E8" s="130" t="s">
        <v>5</v>
      </c>
      <c r="F8" s="130" t="s">
        <v>6</v>
      </c>
      <c r="G8" s="4" t="s">
        <v>7</v>
      </c>
    </row>
    <row r="9" spans="1:7" ht="19.5" thickBot="1" x14ac:dyDescent="0.35">
      <c r="A9" s="131"/>
      <c r="B9" s="131"/>
      <c r="C9" s="131"/>
      <c r="D9" s="131"/>
      <c r="E9" s="131"/>
      <c r="F9" s="131"/>
      <c r="G9" s="5" t="s">
        <v>8</v>
      </c>
    </row>
    <row r="10" spans="1:7" ht="13.5" thickBot="1" x14ac:dyDescent="0.25"/>
    <row r="11" spans="1:7" ht="19.5" thickBot="1" x14ac:dyDescent="0.35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8">
        <v>7</v>
      </c>
    </row>
    <row r="12" spans="1:7" ht="19.5" thickBot="1" x14ac:dyDescent="0.35">
      <c r="A12" s="9" t="s">
        <v>9</v>
      </c>
      <c r="B12" s="10"/>
      <c r="C12" s="10"/>
      <c r="D12" s="10"/>
      <c r="E12" s="10"/>
      <c r="F12" s="10"/>
      <c r="G12" s="11">
        <f>+G13+G21+G75+G84+G187+G241</f>
        <v>362718.49179612781</v>
      </c>
    </row>
    <row r="13" spans="1:7" ht="38.25" thickBot="1" x14ac:dyDescent="0.35">
      <c r="A13" s="12" t="s">
        <v>10</v>
      </c>
      <c r="B13" s="13" t="s">
        <v>11</v>
      </c>
      <c r="C13" s="14"/>
      <c r="D13" s="15"/>
      <c r="E13" s="16"/>
      <c r="F13" s="15"/>
      <c r="G13" s="17">
        <f>+G14</f>
        <v>761.09123239999997</v>
      </c>
    </row>
    <row r="14" spans="1:7" ht="19.5" thickBot="1" x14ac:dyDescent="0.35">
      <c r="A14" s="18" t="s">
        <v>12</v>
      </c>
      <c r="B14" s="6" t="s">
        <v>11</v>
      </c>
      <c r="C14" s="19" t="s">
        <v>13</v>
      </c>
      <c r="D14" s="20"/>
      <c r="E14" s="21"/>
      <c r="F14" s="1" t="s">
        <v>14</v>
      </c>
      <c r="G14" s="22">
        <f>+G15</f>
        <v>761.09123239999997</v>
      </c>
    </row>
    <row r="15" spans="1:7" ht="57" thickBot="1" x14ac:dyDescent="0.35">
      <c r="A15" s="23" t="s">
        <v>15</v>
      </c>
      <c r="B15" s="24" t="s">
        <v>11</v>
      </c>
      <c r="C15" s="1" t="s">
        <v>13</v>
      </c>
      <c r="D15" s="1" t="s">
        <v>16</v>
      </c>
      <c r="E15" s="25"/>
      <c r="F15" s="1" t="s">
        <v>14</v>
      </c>
      <c r="G15" s="2">
        <f>+G19+G20</f>
        <v>761.09123239999997</v>
      </c>
    </row>
    <row r="16" spans="1:7" ht="38.25" thickBot="1" x14ac:dyDescent="0.35">
      <c r="A16" s="26" t="s">
        <v>17</v>
      </c>
      <c r="B16" s="27">
        <v>913</v>
      </c>
      <c r="C16" s="28" t="s">
        <v>18</v>
      </c>
      <c r="D16" s="28" t="s">
        <v>16</v>
      </c>
      <c r="E16" s="28" t="s">
        <v>19</v>
      </c>
      <c r="F16" s="28"/>
      <c r="G16" s="29">
        <f>G17</f>
        <v>761.09123239999997</v>
      </c>
    </row>
    <row r="17" spans="1:7" ht="38.25" thickBot="1" x14ac:dyDescent="0.35">
      <c r="A17" s="30" t="s">
        <v>20</v>
      </c>
      <c r="B17" s="31">
        <v>913</v>
      </c>
      <c r="C17" s="32" t="s">
        <v>13</v>
      </c>
      <c r="D17" s="32" t="s">
        <v>16</v>
      </c>
      <c r="E17" s="32" t="s">
        <v>21</v>
      </c>
      <c r="F17" s="32"/>
      <c r="G17" s="33">
        <f>G18</f>
        <v>761.09123239999997</v>
      </c>
    </row>
    <row r="18" spans="1:7" ht="57" thickBot="1" x14ac:dyDescent="0.35">
      <c r="A18" s="34" t="s">
        <v>22</v>
      </c>
      <c r="B18" s="35">
        <v>913</v>
      </c>
      <c r="C18" s="36" t="s">
        <v>13</v>
      </c>
      <c r="D18" s="36" t="s">
        <v>16</v>
      </c>
      <c r="E18" s="36" t="s">
        <v>23</v>
      </c>
      <c r="F18" s="36"/>
      <c r="G18" s="37">
        <f>G19+G20</f>
        <v>761.09123239999997</v>
      </c>
    </row>
    <row r="19" spans="1:7" ht="188.25" thickBot="1" x14ac:dyDescent="0.35">
      <c r="A19" s="38" t="s">
        <v>24</v>
      </c>
      <c r="B19" s="24" t="s">
        <v>11</v>
      </c>
      <c r="C19" s="39" t="s">
        <v>13</v>
      </c>
      <c r="D19" s="39" t="s">
        <v>16</v>
      </c>
      <c r="E19" s="40" t="s">
        <v>25</v>
      </c>
      <c r="F19" s="39" t="s">
        <v>26</v>
      </c>
      <c r="G19" s="41">
        <f>+[1]функционал!F23</f>
        <v>739.09123239999997</v>
      </c>
    </row>
    <row r="20" spans="1:7" ht="132" thickBot="1" x14ac:dyDescent="0.35">
      <c r="A20" s="38" t="s">
        <v>27</v>
      </c>
      <c r="B20" s="24" t="s">
        <v>11</v>
      </c>
      <c r="C20" s="39" t="s">
        <v>13</v>
      </c>
      <c r="D20" s="39" t="s">
        <v>16</v>
      </c>
      <c r="E20" s="40" t="s">
        <v>25</v>
      </c>
      <c r="F20" s="40">
        <v>200</v>
      </c>
      <c r="G20" s="41">
        <f>+[1]функционал!F24</f>
        <v>22</v>
      </c>
    </row>
    <row r="21" spans="1:7" ht="38.25" thickBot="1" x14ac:dyDescent="0.35">
      <c r="A21" s="42" t="s">
        <v>28</v>
      </c>
      <c r="B21" s="43">
        <v>914</v>
      </c>
      <c r="C21" s="15"/>
      <c r="D21" s="15"/>
      <c r="E21" s="15"/>
      <c r="F21" s="15"/>
      <c r="G21" s="44">
        <f>+G26+G35+G38+G53+G47+G23+G66</f>
        <v>18808.139154400007</v>
      </c>
    </row>
    <row r="22" spans="1:7" ht="19.5" thickBot="1" x14ac:dyDescent="0.35">
      <c r="A22" s="18" t="s">
        <v>12</v>
      </c>
      <c r="B22" s="6">
        <v>914</v>
      </c>
      <c r="C22" s="19" t="s">
        <v>13</v>
      </c>
      <c r="D22" s="20"/>
      <c r="E22" s="21"/>
      <c r="F22" s="1" t="s">
        <v>14</v>
      </c>
      <c r="G22" s="22">
        <f>+G23</f>
        <v>2050.9899999999998</v>
      </c>
    </row>
    <row r="23" spans="1:7" s="127" customFormat="1" ht="38.25" thickBot="1" x14ac:dyDescent="0.35">
      <c r="A23" s="38" t="s">
        <v>29</v>
      </c>
      <c r="B23" s="39" t="s">
        <v>30</v>
      </c>
      <c r="C23" s="39" t="s">
        <v>13</v>
      </c>
      <c r="D23" s="39" t="s">
        <v>31</v>
      </c>
      <c r="E23" s="45"/>
      <c r="F23" s="1" t="s">
        <v>14</v>
      </c>
      <c r="G23" s="46">
        <f>+G25</f>
        <v>2050.9899999999998</v>
      </c>
    </row>
    <row r="24" spans="1:7" s="127" customFormat="1" ht="57" thickBot="1" x14ac:dyDescent="0.35">
      <c r="A24" s="34" t="s">
        <v>32</v>
      </c>
      <c r="B24" s="36" t="s">
        <v>30</v>
      </c>
      <c r="C24" s="36" t="s">
        <v>13</v>
      </c>
      <c r="D24" s="36" t="s">
        <v>31</v>
      </c>
      <c r="E24" s="36" t="s">
        <v>33</v>
      </c>
      <c r="F24" s="36"/>
      <c r="G24" s="47">
        <f>G25</f>
        <v>2050.9899999999998</v>
      </c>
    </row>
    <row r="25" spans="1:7" s="127" customFormat="1" ht="188.25" thickBot="1" x14ac:dyDescent="0.35">
      <c r="A25" s="48" t="s">
        <v>34</v>
      </c>
      <c r="B25" s="39" t="s">
        <v>30</v>
      </c>
      <c r="C25" s="39" t="s">
        <v>13</v>
      </c>
      <c r="D25" s="39" t="s">
        <v>31</v>
      </c>
      <c r="E25" s="40" t="s">
        <v>35</v>
      </c>
      <c r="F25" s="40">
        <v>100</v>
      </c>
      <c r="G25" s="49">
        <f>+[1]функционал!F18</f>
        <v>2050.9899999999998</v>
      </c>
    </row>
    <row r="26" spans="1:7" ht="57" thickBot="1" x14ac:dyDescent="0.35">
      <c r="A26" s="50" t="s">
        <v>36</v>
      </c>
      <c r="B26" s="24">
        <v>914</v>
      </c>
      <c r="C26" s="1" t="s">
        <v>13</v>
      </c>
      <c r="D26" s="1" t="s">
        <v>37</v>
      </c>
      <c r="E26" s="45"/>
      <c r="F26" s="1" t="s">
        <v>14</v>
      </c>
      <c r="G26" s="51">
        <f>+G28+G29+G30+G33+G34</f>
        <v>14821.180618400003</v>
      </c>
    </row>
    <row r="27" spans="1:7" ht="57" thickBot="1" x14ac:dyDescent="0.35">
      <c r="A27" s="52" t="s">
        <v>32</v>
      </c>
      <c r="B27" s="35">
        <v>914</v>
      </c>
      <c r="C27" s="36" t="s">
        <v>13</v>
      </c>
      <c r="D27" s="36" t="s">
        <v>37</v>
      </c>
      <c r="E27" s="36" t="s">
        <v>33</v>
      </c>
      <c r="F27" s="36"/>
      <c r="G27" s="53">
        <f>G28+G29+G30</f>
        <v>14161.880618400002</v>
      </c>
    </row>
    <row r="28" spans="1:7" ht="188.25" thickBot="1" x14ac:dyDescent="0.35">
      <c r="A28" s="48" t="s">
        <v>24</v>
      </c>
      <c r="B28" s="24">
        <v>914</v>
      </c>
      <c r="C28" s="39" t="s">
        <v>13</v>
      </c>
      <c r="D28" s="39" t="s">
        <v>37</v>
      </c>
      <c r="E28" s="40" t="s">
        <v>38</v>
      </c>
      <c r="F28" s="40">
        <v>100</v>
      </c>
      <c r="G28" s="49">
        <f>+[1]функционал!F29</f>
        <v>11817.3806184</v>
      </c>
    </row>
    <row r="29" spans="1:7" ht="132" thickBot="1" x14ac:dyDescent="0.35">
      <c r="A29" s="48" t="s">
        <v>27</v>
      </c>
      <c r="B29" s="24">
        <v>914</v>
      </c>
      <c r="C29" s="39" t="s">
        <v>13</v>
      </c>
      <c r="D29" s="39" t="s">
        <v>37</v>
      </c>
      <c r="E29" s="40" t="s">
        <v>38</v>
      </c>
      <c r="F29" s="40">
        <v>200</v>
      </c>
      <c r="G29" s="49">
        <f>+[1]функционал!F30</f>
        <v>2230.300000000002</v>
      </c>
    </row>
    <row r="30" spans="1:7" ht="132" thickBot="1" x14ac:dyDescent="0.35">
      <c r="A30" s="48" t="s">
        <v>39</v>
      </c>
      <c r="B30" s="24">
        <v>914</v>
      </c>
      <c r="C30" s="39" t="s">
        <v>13</v>
      </c>
      <c r="D30" s="39" t="s">
        <v>37</v>
      </c>
      <c r="E30" s="54" t="s">
        <v>38</v>
      </c>
      <c r="F30" s="40">
        <v>800</v>
      </c>
      <c r="G30" s="49">
        <f>+[1]функционал!F31</f>
        <v>114.2</v>
      </c>
    </row>
    <row r="31" spans="1:7" ht="57" thickBot="1" x14ac:dyDescent="0.35">
      <c r="A31" s="30" t="s">
        <v>40</v>
      </c>
      <c r="B31" s="31">
        <v>914</v>
      </c>
      <c r="C31" s="32" t="s">
        <v>13</v>
      </c>
      <c r="D31" s="32" t="s">
        <v>37</v>
      </c>
      <c r="E31" s="55" t="s">
        <v>41</v>
      </c>
      <c r="F31" s="56"/>
      <c r="G31" s="57">
        <f>G32</f>
        <v>659.3</v>
      </c>
    </row>
    <row r="32" spans="1:7" ht="57" thickBot="1" x14ac:dyDescent="0.35">
      <c r="A32" s="52" t="s">
        <v>42</v>
      </c>
      <c r="B32" s="35">
        <v>914</v>
      </c>
      <c r="C32" s="36" t="s">
        <v>13</v>
      </c>
      <c r="D32" s="36" t="s">
        <v>37</v>
      </c>
      <c r="E32" s="58" t="s">
        <v>43</v>
      </c>
      <c r="F32" s="59"/>
      <c r="G32" s="53">
        <f>G33+G34</f>
        <v>659.3</v>
      </c>
    </row>
    <row r="33" spans="1:7" ht="188.25" thickBot="1" x14ac:dyDescent="0.35">
      <c r="A33" s="60" t="s">
        <v>24</v>
      </c>
      <c r="B33" s="24">
        <v>914</v>
      </c>
      <c r="C33" s="39" t="s">
        <v>13</v>
      </c>
      <c r="D33" s="39" t="s">
        <v>37</v>
      </c>
      <c r="E33" s="61" t="s">
        <v>44</v>
      </c>
      <c r="F33" s="40">
        <v>100</v>
      </c>
      <c r="G33" s="49">
        <f>[1]функционал!F35</f>
        <v>558.20000000000005</v>
      </c>
    </row>
    <row r="34" spans="1:7" ht="132" thickBot="1" x14ac:dyDescent="0.35">
      <c r="A34" s="60" t="s">
        <v>27</v>
      </c>
      <c r="B34" s="24">
        <v>914</v>
      </c>
      <c r="C34" s="39" t="s">
        <v>13</v>
      </c>
      <c r="D34" s="39" t="s">
        <v>37</v>
      </c>
      <c r="E34" s="61" t="s">
        <v>44</v>
      </c>
      <c r="F34" s="40">
        <v>200</v>
      </c>
      <c r="G34" s="49">
        <f>[1]функционал!F36</f>
        <v>101.09999999999997</v>
      </c>
    </row>
    <row r="35" spans="1:7" ht="19.5" thickBot="1" x14ac:dyDescent="0.35">
      <c r="A35" s="62" t="s">
        <v>45</v>
      </c>
      <c r="B35" s="24">
        <v>914</v>
      </c>
      <c r="C35" s="1" t="s">
        <v>13</v>
      </c>
      <c r="D35" s="1" t="s">
        <v>46</v>
      </c>
      <c r="E35" s="45"/>
      <c r="F35" s="1" t="s">
        <v>14</v>
      </c>
      <c r="G35" s="49">
        <f>+G37</f>
        <v>100</v>
      </c>
    </row>
    <row r="36" spans="1:7" ht="57" thickBot="1" x14ac:dyDescent="0.35">
      <c r="A36" s="63" t="s">
        <v>47</v>
      </c>
      <c r="B36" s="35">
        <v>914</v>
      </c>
      <c r="C36" s="36" t="s">
        <v>13</v>
      </c>
      <c r="D36" s="36" t="s">
        <v>46</v>
      </c>
      <c r="E36" s="36" t="s">
        <v>48</v>
      </c>
      <c r="F36" s="36"/>
      <c r="G36" s="53">
        <f>G37</f>
        <v>100</v>
      </c>
    </row>
    <row r="37" spans="1:7" ht="94.5" thickBot="1" x14ac:dyDescent="0.35">
      <c r="A37" s="64" t="s">
        <v>49</v>
      </c>
      <c r="B37" s="24">
        <v>914</v>
      </c>
      <c r="C37" s="39" t="s">
        <v>13</v>
      </c>
      <c r="D37" s="39" t="s">
        <v>46</v>
      </c>
      <c r="E37" s="61" t="s">
        <v>50</v>
      </c>
      <c r="F37" s="61">
        <v>800</v>
      </c>
      <c r="G37" s="65">
        <f>+[1]функционал!F48</f>
        <v>100</v>
      </c>
    </row>
    <row r="38" spans="1:7" ht="19.5" thickBot="1" x14ac:dyDescent="0.35">
      <c r="A38" s="66" t="s">
        <v>51</v>
      </c>
      <c r="B38" s="24">
        <v>914</v>
      </c>
      <c r="C38" s="1" t="s">
        <v>13</v>
      </c>
      <c r="D38" s="1" t="s">
        <v>52</v>
      </c>
      <c r="E38" s="67"/>
      <c r="F38" s="1" t="s">
        <v>14</v>
      </c>
      <c r="G38" s="65">
        <f>+G41+G42+G43+G44+G45+G46</f>
        <v>1105.0685359999998</v>
      </c>
    </row>
    <row r="39" spans="1:7" ht="57" thickBot="1" x14ac:dyDescent="0.35">
      <c r="A39" s="68" t="s">
        <v>40</v>
      </c>
      <c r="B39" s="31">
        <v>914</v>
      </c>
      <c r="C39" s="32" t="s">
        <v>13</v>
      </c>
      <c r="D39" s="32" t="s">
        <v>52</v>
      </c>
      <c r="E39" s="32" t="s">
        <v>41</v>
      </c>
      <c r="F39" s="32"/>
      <c r="G39" s="69">
        <f>G40</f>
        <v>1105.0685359999998</v>
      </c>
    </row>
    <row r="40" spans="1:7" ht="57" thickBot="1" x14ac:dyDescent="0.35">
      <c r="A40" s="70" t="s">
        <v>42</v>
      </c>
      <c r="B40" s="35">
        <v>914</v>
      </c>
      <c r="C40" s="36" t="s">
        <v>13</v>
      </c>
      <c r="D40" s="36" t="s">
        <v>52</v>
      </c>
      <c r="E40" s="36" t="s">
        <v>43</v>
      </c>
      <c r="F40" s="36"/>
      <c r="G40" s="71">
        <f>G41+G42+G43+G44+G45+G46</f>
        <v>1105.0685359999998</v>
      </c>
    </row>
    <row r="41" spans="1:7" ht="188.25" thickBot="1" x14ac:dyDescent="0.35">
      <c r="A41" s="64" t="s">
        <v>53</v>
      </c>
      <c r="B41" s="24">
        <v>914</v>
      </c>
      <c r="C41" s="39" t="s">
        <v>13</v>
      </c>
      <c r="D41" s="39" t="s">
        <v>52</v>
      </c>
      <c r="E41" s="61" t="s">
        <v>54</v>
      </c>
      <c r="F41" s="40">
        <v>100</v>
      </c>
      <c r="G41" s="49">
        <f>+[1]функционал!F53</f>
        <v>335.63164319999998</v>
      </c>
    </row>
    <row r="42" spans="1:7" ht="150.75" thickBot="1" x14ac:dyDescent="0.35">
      <c r="A42" s="64" t="s">
        <v>55</v>
      </c>
      <c r="B42" s="24">
        <v>914</v>
      </c>
      <c r="C42" s="39" t="s">
        <v>13</v>
      </c>
      <c r="D42" s="39" t="s">
        <v>52</v>
      </c>
      <c r="E42" s="61" t="s">
        <v>54</v>
      </c>
      <c r="F42" s="40">
        <v>200</v>
      </c>
      <c r="G42" s="49">
        <f>+[1]функционал!F54</f>
        <v>6.3999999999999773</v>
      </c>
    </row>
    <row r="43" spans="1:7" ht="188.25" thickBot="1" x14ac:dyDescent="0.35">
      <c r="A43" s="64" t="s">
        <v>56</v>
      </c>
      <c r="B43" s="24">
        <v>914</v>
      </c>
      <c r="C43" s="39" t="s">
        <v>13</v>
      </c>
      <c r="D43" s="39" t="s">
        <v>52</v>
      </c>
      <c r="E43" s="61" t="s">
        <v>57</v>
      </c>
      <c r="F43" s="61">
        <v>100</v>
      </c>
      <c r="G43" s="72">
        <f>+[1]функционал!F55</f>
        <v>355.99062439999994</v>
      </c>
    </row>
    <row r="44" spans="1:7" ht="150.75" thickBot="1" x14ac:dyDescent="0.35">
      <c r="A44" s="64" t="s">
        <v>58</v>
      </c>
      <c r="B44" s="24">
        <v>914</v>
      </c>
      <c r="C44" s="39" t="s">
        <v>13</v>
      </c>
      <c r="D44" s="39" t="s">
        <v>52</v>
      </c>
      <c r="E44" s="61" t="s">
        <v>57</v>
      </c>
      <c r="F44" s="61">
        <v>200</v>
      </c>
      <c r="G44" s="72">
        <f>+[1]функционал!F56</f>
        <v>31</v>
      </c>
    </row>
    <row r="45" spans="1:7" ht="225.75" thickBot="1" x14ac:dyDescent="0.35">
      <c r="A45" s="64" t="s">
        <v>59</v>
      </c>
      <c r="B45" s="24">
        <v>914</v>
      </c>
      <c r="C45" s="39" t="s">
        <v>13</v>
      </c>
      <c r="D45" s="39" t="s">
        <v>52</v>
      </c>
      <c r="E45" s="61" t="s">
        <v>60</v>
      </c>
      <c r="F45" s="61">
        <v>100</v>
      </c>
      <c r="G45" s="72">
        <f>+[1]функционал!F57</f>
        <v>339.04626839999997</v>
      </c>
    </row>
    <row r="46" spans="1:7" ht="169.5" thickBot="1" x14ac:dyDescent="0.35">
      <c r="A46" s="64" t="s">
        <v>61</v>
      </c>
      <c r="B46" s="24">
        <v>914</v>
      </c>
      <c r="C46" s="39" t="s">
        <v>13</v>
      </c>
      <c r="D46" s="39" t="s">
        <v>52</v>
      </c>
      <c r="E46" s="61" t="s">
        <v>60</v>
      </c>
      <c r="F46" s="61">
        <v>200</v>
      </c>
      <c r="G46" s="72">
        <f>+[1]функционал!F58</f>
        <v>37</v>
      </c>
    </row>
    <row r="47" spans="1:7" ht="19.5" thickBot="1" x14ac:dyDescent="0.35">
      <c r="A47" s="18" t="s">
        <v>62</v>
      </c>
      <c r="B47" s="24">
        <v>914</v>
      </c>
      <c r="C47" s="19" t="s">
        <v>37</v>
      </c>
      <c r="D47" s="20"/>
      <c r="E47" s="20"/>
      <c r="F47" s="1" t="s">
        <v>14</v>
      </c>
      <c r="G47" s="22">
        <f>+G48</f>
        <v>120</v>
      </c>
    </row>
    <row r="48" spans="1:7" ht="19.5" thickBot="1" x14ac:dyDescent="0.35">
      <c r="A48" s="23" t="s">
        <v>63</v>
      </c>
      <c r="B48" s="24">
        <v>914</v>
      </c>
      <c r="C48" s="1" t="s">
        <v>37</v>
      </c>
      <c r="D48" s="1" t="s">
        <v>64</v>
      </c>
      <c r="E48" s="45"/>
      <c r="F48" s="1" t="s">
        <v>14</v>
      </c>
      <c r="G48" s="72">
        <f>+G52</f>
        <v>120</v>
      </c>
    </row>
    <row r="49" spans="1:7" ht="38.25" thickBot="1" x14ac:dyDescent="0.35">
      <c r="A49" s="26" t="s">
        <v>65</v>
      </c>
      <c r="B49" s="27">
        <v>914</v>
      </c>
      <c r="C49" s="28" t="s">
        <v>37</v>
      </c>
      <c r="D49" s="28" t="s">
        <v>64</v>
      </c>
      <c r="E49" s="28" t="s">
        <v>66</v>
      </c>
      <c r="F49" s="28"/>
      <c r="G49" s="73">
        <f>G50</f>
        <v>120</v>
      </c>
    </row>
    <row r="50" spans="1:7" ht="38.25" thickBot="1" x14ac:dyDescent="0.35">
      <c r="A50" s="30" t="s">
        <v>67</v>
      </c>
      <c r="B50" s="31">
        <v>914</v>
      </c>
      <c r="C50" s="32" t="s">
        <v>37</v>
      </c>
      <c r="D50" s="32" t="s">
        <v>64</v>
      </c>
      <c r="E50" s="32" t="s">
        <v>68</v>
      </c>
      <c r="F50" s="32"/>
      <c r="G50" s="74">
        <f>G51</f>
        <v>120</v>
      </c>
    </row>
    <row r="51" spans="1:7" ht="38.25" thickBot="1" x14ac:dyDescent="0.35">
      <c r="A51" s="34" t="s">
        <v>69</v>
      </c>
      <c r="B51" s="35">
        <v>914</v>
      </c>
      <c r="C51" s="36" t="s">
        <v>37</v>
      </c>
      <c r="D51" s="36" t="s">
        <v>64</v>
      </c>
      <c r="E51" s="36" t="s">
        <v>70</v>
      </c>
      <c r="F51" s="36"/>
      <c r="G51" s="75">
        <f>G52</f>
        <v>120</v>
      </c>
    </row>
    <row r="52" spans="1:7" ht="113.25" thickBot="1" x14ac:dyDescent="0.35">
      <c r="A52" s="64" t="s">
        <v>71</v>
      </c>
      <c r="B52" s="24">
        <v>914</v>
      </c>
      <c r="C52" s="39" t="s">
        <v>37</v>
      </c>
      <c r="D52" s="39" t="s">
        <v>64</v>
      </c>
      <c r="E52" s="39" t="s">
        <v>72</v>
      </c>
      <c r="F52" s="39" t="s">
        <v>73</v>
      </c>
      <c r="G52" s="41">
        <f>+[1]функционал!F117</f>
        <v>120</v>
      </c>
    </row>
    <row r="53" spans="1:7" ht="19.5" thickBot="1" x14ac:dyDescent="0.35">
      <c r="A53" s="76" t="s">
        <v>74</v>
      </c>
      <c r="B53" s="6">
        <v>914</v>
      </c>
      <c r="C53" s="6">
        <v>10</v>
      </c>
      <c r="D53" s="77"/>
      <c r="E53" s="20"/>
      <c r="F53" s="1" t="s">
        <v>14</v>
      </c>
      <c r="G53" s="78">
        <f>+G54+G63</f>
        <v>467.5</v>
      </c>
    </row>
    <row r="54" spans="1:7" ht="19.5" thickBot="1" x14ac:dyDescent="0.35">
      <c r="A54" s="66" t="s">
        <v>75</v>
      </c>
      <c r="B54" s="24">
        <v>914</v>
      </c>
      <c r="C54" s="24">
        <v>10</v>
      </c>
      <c r="D54" s="1" t="s">
        <v>16</v>
      </c>
      <c r="E54" s="45"/>
      <c r="F54" s="1" t="s">
        <v>14</v>
      </c>
      <c r="G54" s="72">
        <f>+G58+G62</f>
        <v>250</v>
      </c>
    </row>
    <row r="55" spans="1:7" ht="38.25" thickBot="1" x14ac:dyDescent="0.35">
      <c r="A55" s="79" t="s">
        <v>76</v>
      </c>
      <c r="B55" s="27">
        <v>914</v>
      </c>
      <c r="C55" s="27">
        <v>10</v>
      </c>
      <c r="D55" s="28" t="s">
        <v>16</v>
      </c>
      <c r="E55" s="28" t="s">
        <v>77</v>
      </c>
      <c r="F55" s="28"/>
      <c r="G55" s="73">
        <f>G56</f>
        <v>200</v>
      </c>
    </row>
    <row r="56" spans="1:7" ht="57" thickBot="1" x14ac:dyDescent="0.35">
      <c r="A56" s="80" t="s">
        <v>78</v>
      </c>
      <c r="B56" s="81">
        <v>914</v>
      </c>
      <c r="C56" s="81">
        <v>10</v>
      </c>
      <c r="D56" s="82" t="s">
        <v>16</v>
      </c>
      <c r="E56" s="82" t="s">
        <v>79</v>
      </c>
      <c r="F56" s="82"/>
      <c r="G56" s="83">
        <f>G57</f>
        <v>200</v>
      </c>
    </row>
    <row r="57" spans="1:7" ht="38.25" thickBot="1" x14ac:dyDescent="0.35">
      <c r="A57" s="70" t="s">
        <v>80</v>
      </c>
      <c r="B57" s="35">
        <v>914</v>
      </c>
      <c r="C57" s="35">
        <v>10</v>
      </c>
      <c r="D57" s="36" t="s">
        <v>16</v>
      </c>
      <c r="E57" s="36" t="s">
        <v>81</v>
      </c>
      <c r="F57" s="36"/>
      <c r="G57" s="75">
        <f>G58</f>
        <v>200</v>
      </c>
    </row>
    <row r="58" spans="1:7" ht="132" thickBot="1" x14ac:dyDescent="0.35">
      <c r="A58" s="64" t="s">
        <v>82</v>
      </c>
      <c r="B58" s="24">
        <v>914</v>
      </c>
      <c r="C58" s="61">
        <v>10</v>
      </c>
      <c r="D58" s="39" t="s">
        <v>16</v>
      </c>
      <c r="E58" s="61" t="s">
        <v>83</v>
      </c>
      <c r="F58" s="61">
        <v>300</v>
      </c>
      <c r="G58" s="84">
        <f>+[1]функционал!F205</f>
        <v>200</v>
      </c>
    </row>
    <row r="59" spans="1:7" ht="38.25" thickBot="1" x14ac:dyDescent="0.35">
      <c r="A59" s="79" t="s">
        <v>17</v>
      </c>
      <c r="B59" s="27">
        <v>914</v>
      </c>
      <c r="C59" s="27">
        <v>10</v>
      </c>
      <c r="D59" s="28" t="s">
        <v>16</v>
      </c>
      <c r="E59" s="27" t="s">
        <v>19</v>
      </c>
      <c r="F59" s="27"/>
      <c r="G59" s="85">
        <f>G60</f>
        <v>50</v>
      </c>
    </row>
    <row r="60" spans="1:7" ht="38.25" thickBot="1" x14ac:dyDescent="0.35">
      <c r="A60" s="68" t="s">
        <v>20</v>
      </c>
      <c r="B60" s="31">
        <v>914</v>
      </c>
      <c r="C60" s="31">
        <v>10</v>
      </c>
      <c r="D60" s="32" t="s">
        <v>16</v>
      </c>
      <c r="E60" s="31" t="s">
        <v>21</v>
      </c>
      <c r="F60" s="31"/>
      <c r="G60" s="86">
        <f>G61</f>
        <v>50</v>
      </c>
    </row>
    <row r="61" spans="1:7" ht="57" thickBot="1" x14ac:dyDescent="0.35">
      <c r="A61" s="70" t="s">
        <v>47</v>
      </c>
      <c r="B61" s="35">
        <v>914</v>
      </c>
      <c r="C61" s="35">
        <v>10</v>
      </c>
      <c r="D61" s="36" t="s">
        <v>16</v>
      </c>
      <c r="E61" s="35" t="s">
        <v>48</v>
      </c>
      <c r="F61" s="35"/>
      <c r="G61" s="87">
        <f>G62</f>
        <v>50</v>
      </c>
    </row>
    <row r="62" spans="1:7" ht="113.25" thickBot="1" x14ac:dyDescent="0.35">
      <c r="A62" s="64" t="s">
        <v>84</v>
      </c>
      <c r="B62" s="24">
        <v>914</v>
      </c>
      <c r="C62" s="61">
        <v>10</v>
      </c>
      <c r="D62" s="39" t="s">
        <v>16</v>
      </c>
      <c r="E62" s="61" t="s">
        <v>85</v>
      </c>
      <c r="F62" s="61">
        <v>300</v>
      </c>
      <c r="G62" s="84">
        <f>+[1]функционал!F209</f>
        <v>50</v>
      </c>
    </row>
    <row r="63" spans="1:7" ht="19.5" thickBot="1" x14ac:dyDescent="0.35">
      <c r="A63" s="66" t="s">
        <v>86</v>
      </c>
      <c r="B63" s="24">
        <v>914</v>
      </c>
      <c r="C63" s="88" t="s">
        <v>87</v>
      </c>
      <c r="D63" s="88" t="s">
        <v>88</v>
      </c>
      <c r="E63" s="45"/>
      <c r="F63" s="1" t="s">
        <v>14</v>
      </c>
      <c r="G63" s="72">
        <f>G64</f>
        <v>217.5</v>
      </c>
    </row>
    <row r="64" spans="1:7" ht="38.25" thickBot="1" x14ac:dyDescent="0.35">
      <c r="A64" s="70" t="s">
        <v>89</v>
      </c>
      <c r="B64" s="35">
        <v>914</v>
      </c>
      <c r="C64" s="89" t="s">
        <v>87</v>
      </c>
      <c r="D64" s="89" t="s">
        <v>88</v>
      </c>
      <c r="E64" s="36" t="s">
        <v>90</v>
      </c>
      <c r="F64" s="36"/>
      <c r="G64" s="75">
        <f>G65</f>
        <v>217.5</v>
      </c>
    </row>
    <row r="65" spans="1:7" ht="113.25" thickBot="1" x14ac:dyDescent="0.35">
      <c r="A65" s="90" t="s">
        <v>91</v>
      </c>
      <c r="B65" s="24">
        <v>914</v>
      </c>
      <c r="C65" s="91" t="s">
        <v>87</v>
      </c>
      <c r="D65" s="91" t="s">
        <v>88</v>
      </c>
      <c r="E65" s="61" t="s">
        <v>92</v>
      </c>
      <c r="F65" s="61">
        <v>600</v>
      </c>
      <c r="G65" s="72">
        <f>+[1]функционал!F229</f>
        <v>217.5</v>
      </c>
    </row>
    <row r="66" spans="1:7" ht="19.5" thickBot="1" x14ac:dyDescent="0.35">
      <c r="A66" s="90" t="s">
        <v>93</v>
      </c>
      <c r="B66" s="24">
        <v>914</v>
      </c>
      <c r="C66" s="91" t="s">
        <v>94</v>
      </c>
      <c r="D66" s="91" t="s">
        <v>16</v>
      </c>
      <c r="E66" s="92"/>
      <c r="F66" s="61"/>
      <c r="G66" s="72">
        <f>G67+G71</f>
        <v>143.4</v>
      </c>
    </row>
    <row r="67" spans="1:7" ht="38.25" thickBot="1" x14ac:dyDescent="0.35">
      <c r="A67" s="79" t="s">
        <v>17</v>
      </c>
      <c r="B67" s="27">
        <v>914</v>
      </c>
      <c r="C67" s="93" t="s">
        <v>94</v>
      </c>
      <c r="D67" s="93" t="s">
        <v>16</v>
      </c>
      <c r="E67" s="28" t="s">
        <v>19</v>
      </c>
      <c r="F67" s="27"/>
      <c r="G67" s="73">
        <f>G68</f>
        <v>90</v>
      </c>
    </row>
    <row r="68" spans="1:7" ht="57" thickBot="1" x14ac:dyDescent="0.35">
      <c r="A68" s="68" t="s">
        <v>40</v>
      </c>
      <c r="B68" s="31">
        <v>914</v>
      </c>
      <c r="C68" s="94" t="s">
        <v>94</v>
      </c>
      <c r="D68" s="94" t="s">
        <v>16</v>
      </c>
      <c r="E68" s="32" t="s">
        <v>41</v>
      </c>
      <c r="F68" s="31"/>
      <c r="G68" s="74">
        <f>G69</f>
        <v>90</v>
      </c>
    </row>
    <row r="69" spans="1:7" ht="38.25" thickBot="1" x14ac:dyDescent="0.35">
      <c r="A69" s="70" t="s">
        <v>95</v>
      </c>
      <c r="B69" s="35">
        <v>914</v>
      </c>
      <c r="C69" s="89" t="s">
        <v>94</v>
      </c>
      <c r="D69" s="89" t="s">
        <v>16</v>
      </c>
      <c r="E69" s="36" t="s">
        <v>96</v>
      </c>
      <c r="F69" s="35"/>
      <c r="G69" s="75">
        <f>G70</f>
        <v>90</v>
      </c>
    </row>
    <row r="70" spans="1:7" ht="75.75" thickBot="1" x14ac:dyDescent="0.35">
      <c r="A70" s="95" t="s">
        <v>97</v>
      </c>
      <c r="B70" s="24">
        <v>914</v>
      </c>
      <c r="C70" s="91" t="s">
        <v>94</v>
      </c>
      <c r="D70" s="91" t="s">
        <v>16</v>
      </c>
      <c r="E70" s="61" t="s">
        <v>98</v>
      </c>
      <c r="F70" s="61">
        <v>500</v>
      </c>
      <c r="G70" s="72">
        <f>[1]функционал!F258</f>
        <v>90</v>
      </c>
    </row>
    <row r="71" spans="1:7" ht="38.25" thickBot="1" x14ac:dyDescent="0.35">
      <c r="A71" s="79" t="s">
        <v>65</v>
      </c>
      <c r="B71" s="27">
        <v>914</v>
      </c>
      <c r="C71" s="93" t="s">
        <v>94</v>
      </c>
      <c r="D71" s="93" t="s">
        <v>16</v>
      </c>
      <c r="E71" s="28" t="s">
        <v>66</v>
      </c>
      <c r="F71" s="27"/>
      <c r="G71" s="73">
        <f>G72</f>
        <v>53.4</v>
      </c>
    </row>
    <row r="72" spans="1:7" ht="38.25" thickBot="1" x14ac:dyDescent="0.35">
      <c r="A72" s="68" t="s">
        <v>342</v>
      </c>
      <c r="B72" s="31">
        <v>914</v>
      </c>
      <c r="C72" s="94" t="s">
        <v>94</v>
      </c>
      <c r="D72" s="94" t="s">
        <v>16</v>
      </c>
      <c r="E72" s="32" t="s">
        <v>343</v>
      </c>
      <c r="F72" s="31"/>
      <c r="G72" s="74">
        <f>G73</f>
        <v>53.4</v>
      </c>
    </row>
    <row r="73" spans="1:7" ht="57" thickBot="1" x14ac:dyDescent="0.35">
      <c r="A73" s="70" t="s">
        <v>344</v>
      </c>
      <c r="B73" s="35">
        <v>914</v>
      </c>
      <c r="C73" s="89" t="s">
        <v>94</v>
      </c>
      <c r="D73" s="89" t="s">
        <v>16</v>
      </c>
      <c r="E73" s="36" t="s">
        <v>345</v>
      </c>
      <c r="F73" s="35"/>
      <c r="G73" s="75">
        <f>G74</f>
        <v>53.4</v>
      </c>
    </row>
    <row r="74" spans="1:7" ht="75.75" thickBot="1" x14ac:dyDescent="0.35">
      <c r="A74" s="95" t="s">
        <v>341</v>
      </c>
      <c r="B74" s="24">
        <v>914</v>
      </c>
      <c r="C74" s="91" t="s">
        <v>94</v>
      </c>
      <c r="D74" s="91" t="s">
        <v>16</v>
      </c>
      <c r="E74" s="61" t="s">
        <v>346</v>
      </c>
      <c r="F74" s="61">
        <v>500</v>
      </c>
      <c r="G74" s="72">
        <v>53.4</v>
      </c>
    </row>
    <row r="75" spans="1:7" ht="19.5" thickBot="1" x14ac:dyDescent="0.35">
      <c r="A75" s="42" t="s">
        <v>99</v>
      </c>
      <c r="B75" s="43">
        <v>917</v>
      </c>
      <c r="C75" s="15"/>
      <c r="D75" s="15"/>
      <c r="E75" s="15"/>
      <c r="F75" s="15"/>
      <c r="G75" s="96">
        <f>+G77</f>
        <v>6106.4794939000003</v>
      </c>
    </row>
    <row r="76" spans="1:7" ht="19.5" thickBot="1" x14ac:dyDescent="0.35">
      <c r="A76" s="18" t="s">
        <v>12</v>
      </c>
      <c r="B76" s="6">
        <v>917</v>
      </c>
      <c r="C76" s="19" t="s">
        <v>13</v>
      </c>
      <c r="D76" s="20"/>
      <c r="E76" s="21"/>
      <c r="F76" s="1" t="s">
        <v>14</v>
      </c>
      <c r="G76" s="22">
        <f>+G77</f>
        <v>6106.4794939000003</v>
      </c>
    </row>
    <row r="77" spans="1:7" ht="19.5" thickBot="1" x14ac:dyDescent="0.35">
      <c r="A77" s="64" t="s">
        <v>51</v>
      </c>
      <c r="B77" s="24">
        <v>917</v>
      </c>
      <c r="C77" s="39" t="s">
        <v>13</v>
      </c>
      <c r="D77" s="39" t="s">
        <v>52</v>
      </c>
      <c r="E77" s="45"/>
      <c r="F77" s="1" t="s">
        <v>14</v>
      </c>
      <c r="G77" s="2">
        <f>+G81+G82+G83</f>
        <v>6106.4794939000003</v>
      </c>
    </row>
    <row r="78" spans="1:7" ht="38.25" thickBot="1" x14ac:dyDescent="0.35">
      <c r="A78" s="79" t="s">
        <v>17</v>
      </c>
      <c r="B78" s="27">
        <v>917</v>
      </c>
      <c r="C78" s="28" t="s">
        <v>13</v>
      </c>
      <c r="D78" s="28" t="s">
        <v>52</v>
      </c>
      <c r="E78" s="28" t="s">
        <v>19</v>
      </c>
      <c r="F78" s="28"/>
      <c r="G78" s="29">
        <f>G79</f>
        <v>6106.4794939000003</v>
      </c>
    </row>
    <row r="79" spans="1:7" ht="38.25" thickBot="1" x14ac:dyDescent="0.35">
      <c r="A79" s="68" t="s">
        <v>20</v>
      </c>
      <c r="B79" s="31">
        <v>917</v>
      </c>
      <c r="C79" s="32" t="s">
        <v>13</v>
      </c>
      <c r="D79" s="32" t="s">
        <v>52</v>
      </c>
      <c r="E79" s="32" t="s">
        <v>21</v>
      </c>
      <c r="F79" s="32"/>
      <c r="G79" s="33">
        <f>G80</f>
        <v>6106.4794939000003</v>
      </c>
    </row>
    <row r="80" spans="1:7" ht="57" thickBot="1" x14ac:dyDescent="0.35">
      <c r="A80" s="70" t="s">
        <v>47</v>
      </c>
      <c r="B80" s="35">
        <v>917</v>
      </c>
      <c r="C80" s="36" t="s">
        <v>13</v>
      </c>
      <c r="D80" s="36" t="s">
        <v>52</v>
      </c>
      <c r="E80" s="36" t="s">
        <v>48</v>
      </c>
      <c r="F80" s="36"/>
      <c r="G80" s="37">
        <f>G81+G82+G83</f>
        <v>6106.4794939000003</v>
      </c>
    </row>
    <row r="81" spans="1:7" ht="150.75" thickBot="1" x14ac:dyDescent="0.35">
      <c r="A81" s="64" t="s">
        <v>100</v>
      </c>
      <c r="B81" s="24">
        <v>917</v>
      </c>
      <c r="C81" s="39" t="s">
        <v>13</v>
      </c>
      <c r="D81" s="39" t="s">
        <v>52</v>
      </c>
      <c r="E81" s="61" t="s">
        <v>101</v>
      </c>
      <c r="F81" s="61">
        <v>100</v>
      </c>
      <c r="G81" s="72">
        <f>+[1]функционал!F75</f>
        <v>4310.7794939000005</v>
      </c>
    </row>
    <row r="82" spans="1:7" ht="113.25" thickBot="1" x14ac:dyDescent="0.35">
      <c r="A82" s="64" t="s">
        <v>102</v>
      </c>
      <c r="B82" s="24">
        <v>917</v>
      </c>
      <c r="C82" s="39" t="s">
        <v>13</v>
      </c>
      <c r="D82" s="39" t="s">
        <v>52</v>
      </c>
      <c r="E82" s="61" t="s">
        <v>101</v>
      </c>
      <c r="F82" s="61">
        <v>200</v>
      </c>
      <c r="G82" s="72">
        <f>+[1]функционал!F76</f>
        <v>1795.6999999999998</v>
      </c>
    </row>
    <row r="83" spans="1:7" ht="94.5" thickBot="1" x14ac:dyDescent="0.35">
      <c r="A83" s="64" t="s">
        <v>103</v>
      </c>
      <c r="B83" s="24">
        <v>917</v>
      </c>
      <c r="C83" s="39" t="s">
        <v>13</v>
      </c>
      <c r="D83" s="39" t="s">
        <v>52</v>
      </c>
      <c r="E83" s="61" t="s">
        <v>101</v>
      </c>
      <c r="F83" s="61">
        <v>800</v>
      </c>
      <c r="G83" s="72">
        <f>+[1]функционал!F77</f>
        <v>0</v>
      </c>
    </row>
    <row r="84" spans="1:7" ht="57" thickBot="1" x14ac:dyDescent="0.35">
      <c r="A84" s="42" t="s">
        <v>104</v>
      </c>
      <c r="B84" s="43">
        <v>924</v>
      </c>
      <c r="C84" s="15"/>
      <c r="D84" s="15"/>
      <c r="E84" s="15"/>
      <c r="F84" s="15"/>
      <c r="G84" s="97">
        <f>+G85+G92+G149+G160+G176</f>
        <v>290899.47382613784</v>
      </c>
    </row>
    <row r="85" spans="1:7" ht="19.5" thickBot="1" x14ac:dyDescent="0.35">
      <c r="A85" s="18" t="s">
        <v>12</v>
      </c>
      <c r="B85" s="6">
        <v>924</v>
      </c>
      <c r="C85" s="19" t="s">
        <v>13</v>
      </c>
      <c r="D85" s="20"/>
      <c r="E85" s="20"/>
      <c r="F85" s="1" t="s">
        <v>14</v>
      </c>
      <c r="G85" s="22">
        <f>+G86</f>
        <v>983</v>
      </c>
    </row>
    <row r="86" spans="1:7" ht="19.5" thickBot="1" x14ac:dyDescent="0.35">
      <c r="A86" s="64" t="s">
        <v>51</v>
      </c>
      <c r="B86" s="24">
        <v>924</v>
      </c>
      <c r="C86" s="39" t="s">
        <v>13</v>
      </c>
      <c r="D86" s="39" t="s">
        <v>52</v>
      </c>
      <c r="E86" s="45"/>
      <c r="F86" s="1" t="s">
        <v>14</v>
      </c>
      <c r="G86" s="65">
        <f>+G90+G91</f>
        <v>983</v>
      </c>
    </row>
    <row r="87" spans="1:7" ht="57" thickBot="1" x14ac:dyDescent="0.35">
      <c r="A87" s="79" t="s">
        <v>105</v>
      </c>
      <c r="B87" s="27">
        <v>924</v>
      </c>
      <c r="C87" s="28" t="s">
        <v>13</v>
      </c>
      <c r="D87" s="28" t="s">
        <v>52</v>
      </c>
      <c r="E87" s="28" t="s">
        <v>106</v>
      </c>
      <c r="F87" s="28"/>
      <c r="G87" s="98">
        <f>G88</f>
        <v>983</v>
      </c>
    </row>
    <row r="88" spans="1:7" ht="57" thickBot="1" x14ac:dyDescent="0.35">
      <c r="A88" s="68" t="s">
        <v>107</v>
      </c>
      <c r="B88" s="31">
        <v>924</v>
      </c>
      <c r="C88" s="32" t="s">
        <v>13</v>
      </c>
      <c r="D88" s="32" t="s">
        <v>52</v>
      </c>
      <c r="E88" s="32" t="s">
        <v>108</v>
      </c>
      <c r="F88" s="32"/>
      <c r="G88" s="69">
        <f>G89</f>
        <v>983</v>
      </c>
    </row>
    <row r="89" spans="1:7" ht="57" thickBot="1" x14ac:dyDescent="0.35">
      <c r="A89" s="70" t="s">
        <v>109</v>
      </c>
      <c r="B89" s="35">
        <v>924</v>
      </c>
      <c r="C89" s="36" t="s">
        <v>13</v>
      </c>
      <c r="D89" s="36" t="s">
        <v>52</v>
      </c>
      <c r="E89" s="36" t="s">
        <v>110</v>
      </c>
      <c r="F89" s="36"/>
      <c r="G89" s="71">
        <f>G90+G91</f>
        <v>983</v>
      </c>
    </row>
    <row r="90" spans="1:7" ht="225.75" thickBot="1" x14ac:dyDescent="0.35">
      <c r="A90" s="64" t="s">
        <v>111</v>
      </c>
      <c r="B90" s="24">
        <v>924</v>
      </c>
      <c r="C90" s="39" t="s">
        <v>13</v>
      </c>
      <c r="D90" s="39" t="s">
        <v>52</v>
      </c>
      <c r="E90" s="61" t="s">
        <v>112</v>
      </c>
      <c r="F90" s="61">
        <v>100</v>
      </c>
      <c r="G90" s="99">
        <f>+[1]функционал!F62</f>
        <v>824.2</v>
      </c>
    </row>
    <row r="91" spans="1:7" ht="169.5" thickBot="1" x14ac:dyDescent="0.35">
      <c r="A91" s="64" t="s">
        <v>113</v>
      </c>
      <c r="B91" s="24">
        <v>924</v>
      </c>
      <c r="C91" s="39" t="s">
        <v>13</v>
      </c>
      <c r="D91" s="39" t="s">
        <v>52</v>
      </c>
      <c r="E91" s="61" t="s">
        <v>112</v>
      </c>
      <c r="F91" s="61">
        <v>200</v>
      </c>
      <c r="G91" s="99">
        <f>+[1]функционал!F63</f>
        <v>158.79999999999995</v>
      </c>
    </row>
    <row r="92" spans="1:7" ht="19.5" thickBot="1" x14ac:dyDescent="0.35">
      <c r="A92" s="18" t="s">
        <v>114</v>
      </c>
      <c r="B92" s="6">
        <v>924</v>
      </c>
      <c r="C92" s="19" t="s">
        <v>115</v>
      </c>
      <c r="D92" s="20"/>
      <c r="E92" s="20"/>
      <c r="F92" s="1" t="s">
        <v>14</v>
      </c>
      <c r="G92" s="22">
        <f>+G93+G107+G125+G134</f>
        <v>266037.40896258102</v>
      </c>
    </row>
    <row r="93" spans="1:7" ht="19.5" thickBot="1" x14ac:dyDescent="0.35">
      <c r="A93" s="23" t="s">
        <v>116</v>
      </c>
      <c r="B93" s="24">
        <v>924</v>
      </c>
      <c r="C93" s="1" t="s">
        <v>115</v>
      </c>
      <c r="D93" s="1" t="s">
        <v>13</v>
      </c>
      <c r="E93" s="45"/>
      <c r="F93" s="1" t="s">
        <v>14</v>
      </c>
      <c r="G93" s="2">
        <f>+G97+G98+G99+G101+G102+G100+G103+G104+G105+G106</f>
        <v>42152.787587799998</v>
      </c>
    </row>
    <row r="94" spans="1:7" ht="57" thickBot="1" x14ac:dyDescent="0.35">
      <c r="A94" s="26" t="s">
        <v>105</v>
      </c>
      <c r="B94" s="27">
        <v>924</v>
      </c>
      <c r="C94" s="28" t="s">
        <v>115</v>
      </c>
      <c r="D94" s="28" t="s">
        <v>13</v>
      </c>
      <c r="E94" s="28" t="s">
        <v>106</v>
      </c>
      <c r="F94" s="28"/>
      <c r="G94" s="29">
        <f>G95</f>
        <v>42152.787587800005</v>
      </c>
    </row>
    <row r="95" spans="1:7" ht="38.25" thickBot="1" x14ac:dyDescent="0.35">
      <c r="A95" s="30" t="s">
        <v>117</v>
      </c>
      <c r="B95" s="31">
        <v>924</v>
      </c>
      <c r="C95" s="32" t="s">
        <v>115</v>
      </c>
      <c r="D95" s="32" t="s">
        <v>13</v>
      </c>
      <c r="E95" s="32" t="s">
        <v>118</v>
      </c>
      <c r="F95" s="32"/>
      <c r="G95" s="33">
        <f>G96</f>
        <v>42152.787587800005</v>
      </c>
    </row>
    <row r="96" spans="1:7" ht="38.25" thickBot="1" x14ac:dyDescent="0.35">
      <c r="A96" s="34" t="s">
        <v>119</v>
      </c>
      <c r="B96" s="35">
        <v>924</v>
      </c>
      <c r="C96" s="36" t="s">
        <v>115</v>
      </c>
      <c r="D96" s="36" t="s">
        <v>13</v>
      </c>
      <c r="E96" s="36" t="s">
        <v>120</v>
      </c>
      <c r="F96" s="36"/>
      <c r="G96" s="37">
        <f>G97+G98+G99+G100+G101+G102+G103+G104+G105+G106</f>
        <v>42152.787587800005</v>
      </c>
    </row>
    <row r="97" spans="1:7" ht="169.5" thickBot="1" x14ac:dyDescent="0.35">
      <c r="A97" s="38" t="s">
        <v>121</v>
      </c>
      <c r="B97" s="24">
        <v>924</v>
      </c>
      <c r="C97" s="39" t="s">
        <v>115</v>
      </c>
      <c r="D97" s="39" t="s">
        <v>13</v>
      </c>
      <c r="E97" s="40" t="s">
        <v>122</v>
      </c>
      <c r="F97" s="40">
        <v>100</v>
      </c>
      <c r="G97" s="41">
        <f>+[1]функционал!F123</f>
        <v>2736.6869502</v>
      </c>
    </row>
    <row r="98" spans="1:7" ht="132" thickBot="1" x14ac:dyDescent="0.35">
      <c r="A98" s="38" t="s">
        <v>123</v>
      </c>
      <c r="B98" s="24">
        <v>924</v>
      </c>
      <c r="C98" s="39" t="s">
        <v>115</v>
      </c>
      <c r="D98" s="39" t="s">
        <v>13</v>
      </c>
      <c r="E98" s="40" t="s">
        <v>122</v>
      </c>
      <c r="F98" s="40">
        <v>200</v>
      </c>
      <c r="G98" s="41">
        <f>+[1]функционал!F124</f>
        <v>3279.2000000000003</v>
      </c>
    </row>
    <row r="99" spans="1:7" ht="132" thickBot="1" x14ac:dyDescent="0.35">
      <c r="A99" s="38" t="s">
        <v>124</v>
      </c>
      <c r="B99" s="24">
        <v>924</v>
      </c>
      <c r="C99" s="39" t="s">
        <v>115</v>
      </c>
      <c r="D99" s="39" t="s">
        <v>13</v>
      </c>
      <c r="E99" s="40" t="s">
        <v>122</v>
      </c>
      <c r="F99" s="40">
        <v>600</v>
      </c>
      <c r="G99" s="41">
        <f>+[1]функционал!F125</f>
        <v>8640.8006375999994</v>
      </c>
    </row>
    <row r="100" spans="1:7" ht="113.25" thickBot="1" x14ac:dyDescent="0.35">
      <c r="A100" s="38" t="s">
        <v>125</v>
      </c>
      <c r="B100" s="24">
        <v>924</v>
      </c>
      <c r="C100" s="39" t="s">
        <v>115</v>
      </c>
      <c r="D100" s="39" t="s">
        <v>13</v>
      </c>
      <c r="E100" s="40" t="s">
        <v>122</v>
      </c>
      <c r="F100" s="40">
        <v>800</v>
      </c>
      <c r="G100" s="41">
        <f>+[1]функционал!F126</f>
        <v>131.1</v>
      </c>
    </row>
    <row r="101" spans="1:7" ht="188.25" thickBot="1" x14ac:dyDescent="0.35">
      <c r="A101" s="64" t="s">
        <v>126</v>
      </c>
      <c r="B101" s="24">
        <v>924</v>
      </c>
      <c r="C101" s="39" t="s">
        <v>115</v>
      </c>
      <c r="D101" s="39" t="s">
        <v>13</v>
      </c>
      <c r="E101" s="40" t="s">
        <v>127</v>
      </c>
      <c r="F101" s="40">
        <v>100</v>
      </c>
      <c r="G101" s="41">
        <f>+[1]функционал!F127</f>
        <v>5628.3</v>
      </c>
    </row>
    <row r="102" spans="1:7" ht="150.75" thickBot="1" x14ac:dyDescent="0.35">
      <c r="A102" s="64" t="s">
        <v>128</v>
      </c>
      <c r="B102" s="24">
        <v>924</v>
      </c>
      <c r="C102" s="39" t="s">
        <v>115</v>
      </c>
      <c r="D102" s="39" t="s">
        <v>13</v>
      </c>
      <c r="E102" s="40" t="s">
        <v>127</v>
      </c>
      <c r="F102" s="40">
        <v>200</v>
      </c>
      <c r="G102" s="41">
        <f>+[1]функционал!F128</f>
        <v>114.90000000000055</v>
      </c>
    </row>
    <row r="103" spans="1:7" ht="150.75" thickBot="1" x14ac:dyDescent="0.35">
      <c r="A103" s="64" t="s">
        <v>129</v>
      </c>
      <c r="B103" s="24">
        <v>924</v>
      </c>
      <c r="C103" s="39" t="s">
        <v>115</v>
      </c>
      <c r="D103" s="39" t="s">
        <v>13</v>
      </c>
      <c r="E103" s="40" t="s">
        <v>127</v>
      </c>
      <c r="F103" s="40">
        <v>600</v>
      </c>
      <c r="G103" s="41">
        <f>+[1]функционал!F129</f>
        <v>16666.8</v>
      </c>
    </row>
    <row r="104" spans="1:7" ht="188.25" thickBot="1" x14ac:dyDescent="0.35">
      <c r="A104" s="64" t="s">
        <v>126</v>
      </c>
      <c r="B104" s="24">
        <v>924</v>
      </c>
      <c r="C104" s="39" t="s">
        <v>115</v>
      </c>
      <c r="D104" s="39" t="s">
        <v>13</v>
      </c>
      <c r="E104" s="40" t="s">
        <v>127</v>
      </c>
      <c r="F104" s="40">
        <v>100</v>
      </c>
      <c r="G104" s="41">
        <f>+[1]функционал!F130</f>
        <v>4114.6000000000004</v>
      </c>
    </row>
    <row r="105" spans="1:7" ht="150.75" thickBot="1" x14ac:dyDescent="0.35">
      <c r="A105" s="64" t="s">
        <v>128</v>
      </c>
      <c r="B105" s="24">
        <v>924</v>
      </c>
      <c r="C105" s="39" t="s">
        <v>115</v>
      </c>
      <c r="D105" s="39" t="s">
        <v>13</v>
      </c>
      <c r="E105" s="40" t="s">
        <v>127</v>
      </c>
      <c r="F105" s="40">
        <v>200</v>
      </c>
      <c r="G105" s="41">
        <f>+[1]функционал!F131</f>
        <v>84</v>
      </c>
    </row>
    <row r="106" spans="1:7" ht="150.75" thickBot="1" x14ac:dyDescent="0.35">
      <c r="A106" s="64" t="s">
        <v>129</v>
      </c>
      <c r="B106" s="24">
        <v>924</v>
      </c>
      <c r="C106" s="39" t="s">
        <v>115</v>
      </c>
      <c r="D106" s="39" t="s">
        <v>13</v>
      </c>
      <c r="E106" s="40" t="s">
        <v>127</v>
      </c>
      <c r="F106" s="40">
        <v>600</v>
      </c>
      <c r="G106" s="41">
        <f>+[1]функционал!F132</f>
        <v>756.4</v>
      </c>
    </row>
    <row r="107" spans="1:7" ht="19.5" thickBot="1" x14ac:dyDescent="0.35">
      <c r="A107" s="23" t="s">
        <v>130</v>
      </c>
      <c r="B107" s="24">
        <v>924</v>
      </c>
      <c r="C107" s="1" t="s">
        <v>115</v>
      </c>
      <c r="D107" s="1" t="s">
        <v>31</v>
      </c>
      <c r="E107" s="45"/>
      <c r="F107" s="1" t="s">
        <v>14</v>
      </c>
      <c r="G107" s="2">
        <f>+G111+G112+G113+G114+G115+G116+G117+G120+G121+G122+G123+G124</f>
        <v>210553.51888447802</v>
      </c>
    </row>
    <row r="108" spans="1:7" ht="57" thickBot="1" x14ac:dyDescent="0.35">
      <c r="A108" s="26" t="s">
        <v>105</v>
      </c>
      <c r="B108" s="27">
        <v>924</v>
      </c>
      <c r="C108" s="28" t="s">
        <v>115</v>
      </c>
      <c r="D108" s="28" t="s">
        <v>31</v>
      </c>
      <c r="E108" s="28" t="s">
        <v>106</v>
      </c>
      <c r="F108" s="28"/>
      <c r="G108" s="29">
        <f>G109+G118</f>
        <v>210553.51888447802</v>
      </c>
    </row>
    <row r="109" spans="1:7" ht="38.25" thickBot="1" x14ac:dyDescent="0.35">
      <c r="A109" s="30" t="s">
        <v>117</v>
      </c>
      <c r="B109" s="31">
        <v>924</v>
      </c>
      <c r="C109" s="32" t="s">
        <v>115</v>
      </c>
      <c r="D109" s="32" t="s">
        <v>31</v>
      </c>
      <c r="E109" s="32" t="s">
        <v>118</v>
      </c>
      <c r="F109" s="32"/>
      <c r="G109" s="33">
        <f>G110</f>
        <v>179455.25393304002</v>
      </c>
    </row>
    <row r="110" spans="1:7" ht="19.5" thickBot="1" x14ac:dyDescent="0.35">
      <c r="A110" s="34" t="s">
        <v>131</v>
      </c>
      <c r="B110" s="35">
        <v>924</v>
      </c>
      <c r="C110" s="36" t="s">
        <v>115</v>
      </c>
      <c r="D110" s="36" t="s">
        <v>31</v>
      </c>
      <c r="E110" s="36" t="s">
        <v>132</v>
      </c>
      <c r="F110" s="36"/>
      <c r="G110" s="37">
        <f>G111+G112+G113+G114+G115+G116+G117</f>
        <v>179455.25393304002</v>
      </c>
    </row>
    <row r="111" spans="1:7" ht="169.5" thickBot="1" x14ac:dyDescent="0.35">
      <c r="A111" s="38" t="s">
        <v>121</v>
      </c>
      <c r="B111" s="24">
        <v>924</v>
      </c>
      <c r="C111" s="39" t="s">
        <v>115</v>
      </c>
      <c r="D111" s="39" t="s">
        <v>31</v>
      </c>
      <c r="E111" s="40" t="s">
        <v>133</v>
      </c>
      <c r="F111" s="40">
        <v>100</v>
      </c>
      <c r="G111" s="41">
        <f>+[1]функционал!F137</f>
        <v>1317.6611330399999</v>
      </c>
    </row>
    <row r="112" spans="1:7" ht="132" thickBot="1" x14ac:dyDescent="0.35">
      <c r="A112" s="38" t="s">
        <v>123</v>
      </c>
      <c r="B112" s="24">
        <v>924</v>
      </c>
      <c r="C112" s="39" t="s">
        <v>115</v>
      </c>
      <c r="D112" s="39" t="s">
        <v>31</v>
      </c>
      <c r="E112" s="40" t="s">
        <v>133</v>
      </c>
      <c r="F112" s="40">
        <v>200</v>
      </c>
      <c r="G112" s="41">
        <f>+[1]функционал!F138</f>
        <v>27106.9</v>
      </c>
    </row>
    <row r="113" spans="1:7" ht="132" thickBot="1" x14ac:dyDescent="0.35">
      <c r="A113" s="38" t="s">
        <v>124</v>
      </c>
      <c r="B113" s="24">
        <v>924</v>
      </c>
      <c r="C113" s="39" t="s">
        <v>115</v>
      </c>
      <c r="D113" s="39" t="s">
        <v>31</v>
      </c>
      <c r="E113" s="40" t="s">
        <v>133</v>
      </c>
      <c r="F113" s="40">
        <v>600</v>
      </c>
      <c r="G113" s="41">
        <f>+[1]функционал!F139</f>
        <v>2151.2928000000002</v>
      </c>
    </row>
    <row r="114" spans="1:7" ht="113.25" thickBot="1" x14ac:dyDescent="0.35">
      <c r="A114" s="38" t="s">
        <v>125</v>
      </c>
      <c r="B114" s="24">
        <v>924</v>
      </c>
      <c r="C114" s="39" t="s">
        <v>115</v>
      </c>
      <c r="D114" s="39" t="s">
        <v>31</v>
      </c>
      <c r="E114" s="40" t="s">
        <v>133</v>
      </c>
      <c r="F114" s="40">
        <v>800</v>
      </c>
      <c r="G114" s="41">
        <f>+[1]функционал!F140</f>
        <v>6014.7999999999993</v>
      </c>
    </row>
    <row r="115" spans="1:7" ht="225.75" thickBot="1" x14ac:dyDescent="0.35">
      <c r="A115" s="64" t="s">
        <v>134</v>
      </c>
      <c r="B115" s="24">
        <v>924</v>
      </c>
      <c r="C115" s="39" t="s">
        <v>115</v>
      </c>
      <c r="D115" s="39" t="s">
        <v>31</v>
      </c>
      <c r="E115" s="40" t="s">
        <v>135</v>
      </c>
      <c r="F115" s="40">
        <v>100</v>
      </c>
      <c r="G115" s="41">
        <f>+[1]функционал!F141</f>
        <v>130581.90000000004</v>
      </c>
    </row>
    <row r="116" spans="1:7" ht="188.25" thickBot="1" x14ac:dyDescent="0.35">
      <c r="A116" s="64" t="s">
        <v>136</v>
      </c>
      <c r="B116" s="24">
        <v>924</v>
      </c>
      <c r="C116" s="39" t="s">
        <v>115</v>
      </c>
      <c r="D116" s="39" t="s">
        <v>31</v>
      </c>
      <c r="E116" s="40" t="s">
        <v>135</v>
      </c>
      <c r="F116" s="40">
        <v>200</v>
      </c>
      <c r="G116" s="41">
        <f>+[1]функционал!F142</f>
        <v>5440.9999999999854</v>
      </c>
    </row>
    <row r="117" spans="1:7" ht="188.25" thickBot="1" x14ac:dyDescent="0.35">
      <c r="A117" s="64" t="s">
        <v>137</v>
      </c>
      <c r="B117" s="24">
        <v>924</v>
      </c>
      <c r="C117" s="39" t="s">
        <v>115</v>
      </c>
      <c r="D117" s="39" t="s">
        <v>31</v>
      </c>
      <c r="E117" s="40" t="s">
        <v>135</v>
      </c>
      <c r="F117" s="40">
        <v>600</v>
      </c>
      <c r="G117" s="41">
        <f>+[1]функционал!F143</f>
        <v>6841.7</v>
      </c>
    </row>
    <row r="118" spans="1:7" ht="19.5" thickBot="1" x14ac:dyDescent="0.35">
      <c r="A118" s="68" t="s">
        <v>138</v>
      </c>
      <c r="B118" s="31">
        <v>924</v>
      </c>
      <c r="C118" s="32" t="s">
        <v>115</v>
      </c>
      <c r="D118" s="32" t="s">
        <v>31</v>
      </c>
      <c r="E118" s="56" t="s">
        <v>139</v>
      </c>
      <c r="F118" s="56"/>
      <c r="G118" s="33">
        <f>G119</f>
        <v>31098.264951437999</v>
      </c>
    </row>
    <row r="119" spans="1:7" ht="57" thickBot="1" x14ac:dyDescent="0.35">
      <c r="A119" s="70" t="s">
        <v>140</v>
      </c>
      <c r="B119" s="35">
        <v>924</v>
      </c>
      <c r="C119" s="36" t="s">
        <v>115</v>
      </c>
      <c r="D119" s="36" t="s">
        <v>31</v>
      </c>
      <c r="E119" s="59" t="s">
        <v>141</v>
      </c>
      <c r="F119" s="59"/>
      <c r="G119" s="37">
        <f>G120+G121+G122+G123+G124</f>
        <v>31098.264951437999</v>
      </c>
    </row>
    <row r="120" spans="1:7" ht="169.5" thickBot="1" x14ac:dyDescent="0.35">
      <c r="A120" s="38" t="s">
        <v>142</v>
      </c>
      <c r="B120" s="24">
        <v>924</v>
      </c>
      <c r="C120" s="39" t="s">
        <v>115</v>
      </c>
      <c r="D120" s="39" t="s">
        <v>31</v>
      </c>
      <c r="E120" s="40" t="s">
        <v>143</v>
      </c>
      <c r="F120" s="40">
        <v>100</v>
      </c>
      <c r="G120" s="41">
        <f>+[1]функционал!F146</f>
        <v>19288.066616238</v>
      </c>
    </row>
    <row r="121" spans="1:7" ht="132" thickBot="1" x14ac:dyDescent="0.35">
      <c r="A121" s="38" t="s">
        <v>144</v>
      </c>
      <c r="B121" s="24">
        <v>924</v>
      </c>
      <c r="C121" s="39" t="s">
        <v>115</v>
      </c>
      <c r="D121" s="39" t="s">
        <v>31</v>
      </c>
      <c r="E121" s="40" t="s">
        <v>143</v>
      </c>
      <c r="F121" s="40">
        <v>200</v>
      </c>
      <c r="G121" s="41">
        <f>+[1]функционал!F147</f>
        <v>3888.1999999999971</v>
      </c>
    </row>
    <row r="122" spans="1:7" ht="113.25" thickBot="1" x14ac:dyDescent="0.35">
      <c r="A122" s="38" t="s">
        <v>145</v>
      </c>
      <c r="B122" s="24">
        <v>924</v>
      </c>
      <c r="C122" s="39" t="s">
        <v>115</v>
      </c>
      <c r="D122" s="39" t="s">
        <v>31</v>
      </c>
      <c r="E122" s="40" t="s">
        <v>143</v>
      </c>
      <c r="F122" s="40">
        <v>300</v>
      </c>
      <c r="G122" s="41">
        <f>+[1]функционал!F148</f>
        <v>18</v>
      </c>
    </row>
    <row r="123" spans="1:7" ht="132" thickBot="1" x14ac:dyDescent="0.35">
      <c r="A123" s="38" t="s">
        <v>146</v>
      </c>
      <c r="B123" s="24">
        <v>924</v>
      </c>
      <c r="C123" s="39" t="s">
        <v>115</v>
      </c>
      <c r="D123" s="39" t="s">
        <v>31</v>
      </c>
      <c r="E123" s="40" t="s">
        <v>143</v>
      </c>
      <c r="F123" s="40">
        <v>600</v>
      </c>
      <c r="G123" s="41">
        <f>+[1]функционал!F149</f>
        <v>5351.2983352000001</v>
      </c>
    </row>
    <row r="124" spans="1:7" ht="113.25" thickBot="1" x14ac:dyDescent="0.35">
      <c r="A124" s="38" t="s">
        <v>147</v>
      </c>
      <c r="B124" s="24">
        <v>924</v>
      </c>
      <c r="C124" s="39" t="s">
        <v>115</v>
      </c>
      <c r="D124" s="39" t="s">
        <v>31</v>
      </c>
      <c r="E124" s="40" t="s">
        <v>143</v>
      </c>
      <c r="F124" s="40">
        <v>800</v>
      </c>
      <c r="G124" s="41">
        <f>+[1]функционал!F150</f>
        <v>2552.6999999999998</v>
      </c>
    </row>
    <row r="125" spans="1:7" ht="19.5" thickBot="1" x14ac:dyDescent="0.35">
      <c r="A125" s="66" t="s">
        <v>148</v>
      </c>
      <c r="B125" s="24">
        <v>924</v>
      </c>
      <c r="C125" s="1" t="s">
        <v>115</v>
      </c>
      <c r="D125" s="1" t="s">
        <v>115</v>
      </c>
      <c r="E125" s="45"/>
      <c r="F125" s="1" t="s">
        <v>14</v>
      </c>
      <c r="G125" s="2">
        <f>+G133+G129+G130+G131</f>
        <v>262.2</v>
      </c>
    </row>
    <row r="126" spans="1:7" ht="57" thickBot="1" x14ac:dyDescent="0.35">
      <c r="A126" s="79" t="s">
        <v>105</v>
      </c>
      <c r="B126" s="27">
        <v>924</v>
      </c>
      <c r="C126" s="28" t="s">
        <v>115</v>
      </c>
      <c r="D126" s="28" t="s">
        <v>115</v>
      </c>
      <c r="E126" s="28" t="s">
        <v>106</v>
      </c>
      <c r="F126" s="28"/>
      <c r="G126" s="29">
        <f>G127</f>
        <v>262.2</v>
      </c>
    </row>
    <row r="127" spans="1:7" ht="19.5" thickBot="1" x14ac:dyDescent="0.35">
      <c r="A127" s="68" t="s">
        <v>149</v>
      </c>
      <c r="B127" s="31">
        <v>924</v>
      </c>
      <c r="C127" s="32" t="s">
        <v>115</v>
      </c>
      <c r="D127" s="32" t="s">
        <v>115</v>
      </c>
      <c r="E127" s="32" t="s">
        <v>150</v>
      </c>
      <c r="F127" s="32"/>
      <c r="G127" s="33">
        <f>G128+G132</f>
        <v>262.2</v>
      </c>
    </row>
    <row r="128" spans="1:7" ht="75.75" thickBot="1" x14ac:dyDescent="0.35">
      <c r="A128" s="34" t="s">
        <v>151</v>
      </c>
      <c r="B128" s="35">
        <v>924</v>
      </c>
      <c r="C128" s="36" t="s">
        <v>115</v>
      </c>
      <c r="D128" s="36" t="s">
        <v>115</v>
      </c>
      <c r="E128" s="59" t="s">
        <v>152</v>
      </c>
      <c r="F128" s="59"/>
      <c r="G128" s="37">
        <f>G129+G130+G131</f>
        <v>0</v>
      </c>
    </row>
    <row r="129" spans="1:7" ht="132" thickBot="1" x14ac:dyDescent="0.35">
      <c r="A129" s="38" t="s">
        <v>153</v>
      </c>
      <c r="B129" s="24">
        <v>924</v>
      </c>
      <c r="C129" s="39" t="s">
        <v>115</v>
      </c>
      <c r="D129" s="39" t="s">
        <v>115</v>
      </c>
      <c r="E129" s="40" t="s">
        <v>154</v>
      </c>
      <c r="F129" s="40">
        <v>200</v>
      </c>
      <c r="G129" s="41"/>
    </row>
    <row r="130" spans="1:7" ht="132" thickBot="1" x14ac:dyDescent="0.35">
      <c r="A130" s="38" t="s">
        <v>155</v>
      </c>
      <c r="B130" s="24">
        <v>924</v>
      </c>
      <c r="C130" s="39" t="s">
        <v>115</v>
      </c>
      <c r="D130" s="39" t="s">
        <v>115</v>
      </c>
      <c r="E130" s="40" t="s">
        <v>156</v>
      </c>
      <c r="F130" s="40">
        <v>200</v>
      </c>
      <c r="G130" s="41"/>
    </row>
    <row r="131" spans="1:7" ht="132" thickBot="1" x14ac:dyDescent="0.35">
      <c r="A131" s="38" t="s">
        <v>157</v>
      </c>
      <c r="B131" s="24">
        <v>924</v>
      </c>
      <c r="C131" s="39" t="s">
        <v>115</v>
      </c>
      <c r="D131" s="39" t="s">
        <v>115</v>
      </c>
      <c r="E131" s="40" t="s">
        <v>158</v>
      </c>
      <c r="F131" s="40">
        <v>200</v>
      </c>
      <c r="G131" s="41"/>
    </row>
    <row r="132" spans="1:7" ht="38.25" thickBot="1" x14ac:dyDescent="0.35">
      <c r="A132" s="70" t="s">
        <v>159</v>
      </c>
      <c r="B132" s="35">
        <v>924</v>
      </c>
      <c r="C132" s="36" t="s">
        <v>115</v>
      </c>
      <c r="D132" s="36" t="s">
        <v>115</v>
      </c>
      <c r="E132" s="36" t="s">
        <v>160</v>
      </c>
      <c r="F132" s="36"/>
      <c r="G132" s="37">
        <f>G133</f>
        <v>262.2</v>
      </c>
    </row>
    <row r="133" spans="1:7" ht="132" thickBot="1" x14ac:dyDescent="0.35">
      <c r="A133" s="38" t="s">
        <v>161</v>
      </c>
      <c r="B133" s="24">
        <v>924</v>
      </c>
      <c r="C133" s="39" t="s">
        <v>115</v>
      </c>
      <c r="D133" s="39" t="s">
        <v>115</v>
      </c>
      <c r="E133" s="40" t="s">
        <v>162</v>
      </c>
      <c r="F133" s="40">
        <v>200</v>
      </c>
      <c r="G133" s="100">
        <f>+[1]функционал!F160</f>
        <v>262.2</v>
      </c>
    </row>
    <row r="134" spans="1:7" ht="19.5" thickBot="1" x14ac:dyDescent="0.35">
      <c r="A134" s="66" t="s">
        <v>163</v>
      </c>
      <c r="B134" s="24">
        <v>924</v>
      </c>
      <c r="C134" s="1" t="s">
        <v>115</v>
      </c>
      <c r="D134" s="1" t="s">
        <v>164</v>
      </c>
      <c r="E134" s="45"/>
      <c r="F134" s="1" t="s">
        <v>14</v>
      </c>
      <c r="G134" s="2">
        <f>+G138+G139+G140+G143+G146+G147+G148</f>
        <v>13068.902490303</v>
      </c>
    </row>
    <row r="135" spans="1:7" ht="57" thickBot="1" x14ac:dyDescent="0.35">
      <c r="A135" s="101" t="s">
        <v>105</v>
      </c>
      <c r="B135" s="102">
        <v>924</v>
      </c>
      <c r="C135" s="103" t="s">
        <v>115</v>
      </c>
      <c r="D135" s="103" t="s">
        <v>164</v>
      </c>
      <c r="E135" s="103" t="s">
        <v>106</v>
      </c>
      <c r="F135" s="103"/>
      <c r="G135" s="104">
        <f>G136+G141+G144</f>
        <v>13068.902490303</v>
      </c>
    </row>
    <row r="136" spans="1:7" ht="38.25" thickBot="1" x14ac:dyDescent="0.35">
      <c r="A136" s="68" t="s">
        <v>165</v>
      </c>
      <c r="B136" s="31">
        <v>924</v>
      </c>
      <c r="C136" s="32" t="s">
        <v>115</v>
      </c>
      <c r="D136" s="32" t="s">
        <v>164</v>
      </c>
      <c r="E136" s="32" t="s">
        <v>166</v>
      </c>
      <c r="F136" s="32"/>
      <c r="G136" s="33">
        <f>G137</f>
        <v>4578.8339992000001</v>
      </c>
    </row>
    <row r="137" spans="1:7" ht="57" thickBot="1" x14ac:dyDescent="0.35">
      <c r="A137" s="70" t="s">
        <v>167</v>
      </c>
      <c r="B137" s="35">
        <v>924</v>
      </c>
      <c r="C137" s="36" t="s">
        <v>115</v>
      </c>
      <c r="D137" s="36" t="s">
        <v>164</v>
      </c>
      <c r="E137" s="36" t="s">
        <v>168</v>
      </c>
      <c r="F137" s="36"/>
      <c r="G137" s="37">
        <f>G138+G139+G140</f>
        <v>4578.8339992000001</v>
      </c>
    </row>
    <row r="138" spans="1:7" ht="207" thickBot="1" x14ac:dyDescent="0.35">
      <c r="A138" s="64" t="s">
        <v>169</v>
      </c>
      <c r="B138" s="24">
        <v>924</v>
      </c>
      <c r="C138" s="39" t="s">
        <v>115</v>
      </c>
      <c r="D138" s="39" t="s">
        <v>164</v>
      </c>
      <c r="E138" s="61" t="s">
        <v>170</v>
      </c>
      <c r="F138" s="61">
        <v>100</v>
      </c>
      <c r="G138" s="72">
        <f>+[1]функционал!F169</f>
        <v>3773.5339992000004</v>
      </c>
    </row>
    <row r="139" spans="1:7" ht="169.5" thickBot="1" x14ac:dyDescent="0.35">
      <c r="A139" s="64" t="s">
        <v>171</v>
      </c>
      <c r="B139" s="24">
        <v>924</v>
      </c>
      <c r="C139" s="39" t="s">
        <v>115</v>
      </c>
      <c r="D139" s="39" t="s">
        <v>164</v>
      </c>
      <c r="E139" s="61" t="s">
        <v>170</v>
      </c>
      <c r="F139" s="61">
        <v>200</v>
      </c>
      <c r="G139" s="72">
        <f>+[1]функционал!F170</f>
        <v>805.29999999999973</v>
      </c>
    </row>
    <row r="140" spans="1:7" ht="150.75" thickBot="1" x14ac:dyDescent="0.35">
      <c r="A140" s="64" t="s">
        <v>172</v>
      </c>
      <c r="B140" s="24">
        <v>924</v>
      </c>
      <c r="C140" s="39" t="s">
        <v>115</v>
      </c>
      <c r="D140" s="39" t="s">
        <v>164</v>
      </c>
      <c r="E140" s="61" t="s">
        <v>170</v>
      </c>
      <c r="F140" s="61">
        <v>800</v>
      </c>
      <c r="G140" s="72">
        <f>+[1]функционал!F171</f>
        <v>0</v>
      </c>
    </row>
    <row r="141" spans="1:7" ht="19.5" thickBot="1" x14ac:dyDescent="0.35">
      <c r="A141" s="68" t="s">
        <v>138</v>
      </c>
      <c r="B141" s="31">
        <v>924</v>
      </c>
      <c r="C141" s="32" t="s">
        <v>115</v>
      </c>
      <c r="D141" s="32" t="s">
        <v>164</v>
      </c>
      <c r="E141" s="31" t="s">
        <v>139</v>
      </c>
      <c r="F141" s="31"/>
      <c r="G141" s="74">
        <f>G142</f>
        <v>400</v>
      </c>
    </row>
    <row r="142" spans="1:7" ht="38.25" thickBot="1" x14ac:dyDescent="0.35">
      <c r="A142" s="70" t="s">
        <v>173</v>
      </c>
      <c r="B142" s="35">
        <v>924</v>
      </c>
      <c r="C142" s="36" t="s">
        <v>115</v>
      </c>
      <c r="D142" s="36" t="s">
        <v>164</v>
      </c>
      <c r="E142" s="35" t="s">
        <v>174</v>
      </c>
      <c r="F142" s="35"/>
      <c r="G142" s="75">
        <f>G143</f>
        <v>400</v>
      </c>
    </row>
    <row r="143" spans="1:7" ht="113.25" thickBot="1" x14ac:dyDescent="0.35">
      <c r="A143" s="38" t="s">
        <v>175</v>
      </c>
      <c r="B143" s="24">
        <v>924</v>
      </c>
      <c r="C143" s="39" t="s">
        <v>115</v>
      </c>
      <c r="D143" s="39" t="s">
        <v>164</v>
      </c>
      <c r="E143" s="40" t="s">
        <v>176</v>
      </c>
      <c r="F143" s="40">
        <v>200</v>
      </c>
      <c r="G143" s="72">
        <f>+[1]функционал!F174</f>
        <v>400</v>
      </c>
    </row>
    <row r="144" spans="1:7" ht="38.25" thickBot="1" x14ac:dyDescent="0.35">
      <c r="A144" s="30" t="s">
        <v>165</v>
      </c>
      <c r="B144" s="31">
        <v>924</v>
      </c>
      <c r="C144" s="32" t="s">
        <v>115</v>
      </c>
      <c r="D144" s="32" t="s">
        <v>164</v>
      </c>
      <c r="E144" s="56" t="s">
        <v>166</v>
      </c>
      <c r="F144" s="56"/>
      <c r="G144" s="74">
        <f>G145</f>
        <v>8090.0684911029994</v>
      </c>
    </row>
    <row r="145" spans="1:7" ht="57" thickBot="1" x14ac:dyDescent="0.35">
      <c r="A145" s="34" t="s">
        <v>167</v>
      </c>
      <c r="B145" s="35">
        <v>924</v>
      </c>
      <c r="C145" s="36" t="s">
        <v>115</v>
      </c>
      <c r="D145" s="36" t="s">
        <v>164</v>
      </c>
      <c r="E145" s="59" t="s">
        <v>177</v>
      </c>
      <c r="F145" s="59"/>
      <c r="G145" s="75">
        <f>G146+G147+G148</f>
        <v>8090.0684911029994</v>
      </c>
    </row>
    <row r="146" spans="1:7" ht="169.5" thickBot="1" x14ac:dyDescent="0.35">
      <c r="A146" s="64" t="s">
        <v>178</v>
      </c>
      <c r="B146" s="24">
        <v>924</v>
      </c>
      <c r="C146" s="39" t="s">
        <v>115</v>
      </c>
      <c r="D146" s="39" t="s">
        <v>164</v>
      </c>
      <c r="E146" s="61" t="s">
        <v>179</v>
      </c>
      <c r="F146" s="61">
        <v>100</v>
      </c>
      <c r="G146" s="72">
        <f>+[1]функционал!F177</f>
        <v>6809.5684911029994</v>
      </c>
    </row>
    <row r="147" spans="1:7" ht="132" thickBot="1" x14ac:dyDescent="0.35">
      <c r="A147" s="64" t="s">
        <v>180</v>
      </c>
      <c r="B147" s="24">
        <v>924</v>
      </c>
      <c r="C147" s="39" t="s">
        <v>115</v>
      </c>
      <c r="D147" s="39" t="s">
        <v>164</v>
      </c>
      <c r="E147" s="61" t="s">
        <v>179</v>
      </c>
      <c r="F147" s="61">
        <v>200</v>
      </c>
      <c r="G147" s="72">
        <f>+[1]функционал!F178</f>
        <v>1272.9999999999998</v>
      </c>
    </row>
    <row r="148" spans="1:7" ht="113.25" thickBot="1" x14ac:dyDescent="0.35">
      <c r="A148" s="64" t="s">
        <v>181</v>
      </c>
      <c r="B148" s="24">
        <v>924</v>
      </c>
      <c r="C148" s="39" t="s">
        <v>115</v>
      </c>
      <c r="D148" s="39" t="s">
        <v>164</v>
      </c>
      <c r="E148" s="61" t="s">
        <v>179</v>
      </c>
      <c r="F148" s="61">
        <v>800</v>
      </c>
      <c r="G148" s="72">
        <f>+[1]функционал!F179</f>
        <v>7.5</v>
      </c>
    </row>
    <row r="149" spans="1:7" ht="19.5" thickBot="1" x14ac:dyDescent="0.35">
      <c r="A149" s="76" t="s">
        <v>182</v>
      </c>
      <c r="B149" s="6">
        <v>924</v>
      </c>
      <c r="C149" s="105" t="s">
        <v>183</v>
      </c>
      <c r="D149" s="20"/>
      <c r="E149" s="20"/>
      <c r="F149" s="1" t="s">
        <v>14</v>
      </c>
      <c r="G149" s="106">
        <f>+G150</f>
        <v>1987.3239999999998</v>
      </c>
    </row>
    <row r="150" spans="1:7" ht="19.5" thickBot="1" x14ac:dyDescent="0.35">
      <c r="A150" s="66" t="s">
        <v>184</v>
      </c>
      <c r="B150" s="24">
        <v>924</v>
      </c>
      <c r="C150" s="1" t="s">
        <v>183</v>
      </c>
      <c r="D150" s="1" t="s">
        <v>13</v>
      </c>
      <c r="E150" s="45"/>
      <c r="F150" s="1" t="s">
        <v>14</v>
      </c>
      <c r="G150" s="2">
        <f>+G157+G158+G159+G154+G155</f>
        <v>1987.3239999999998</v>
      </c>
    </row>
    <row r="151" spans="1:7" ht="57" thickBot="1" x14ac:dyDescent="0.35">
      <c r="A151" s="79" t="s">
        <v>105</v>
      </c>
      <c r="B151" s="27">
        <v>924</v>
      </c>
      <c r="C151" s="28" t="s">
        <v>183</v>
      </c>
      <c r="D151" s="28" t="s">
        <v>13</v>
      </c>
      <c r="E151" s="28" t="s">
        <v>106</v>
      </c>
      <c r="F151" s="28"/>
      <c r="G151" s="29">
        <f>G152</f>
        <v>1987.3239999999998</v>
      </c>
    </row>
    <row r="152" spans="1:7" ht="19.5" thickBot="1" x14ac:dyDescent="0.35">
      <c r="A152" s="68" t="s">
        <v>185</v>
      </c>
      <c r="B152" s="31">
        <v>924</v>
      </c>
      <c r="C152" s="32" t="s">
        <v>183</v>
      </c>
      <c r="D152" s="32" t="s">
        <v>13</v>
      </c>
      <c r="E152" s="32" t="s">
        <v>186</v>
      </c>
      <c r="F152" s="32"/>
      <c r="G152" s="33">
        <f>G153+G156</f>
        <v>1987.3239999999998</v>
      </c>
    </row>
    <row r="153" spans="1:7" ht="132" thickBot="1" x14ac:dyDescent="0.35">
      <c r="A153" s="70" t="s">
        <v>187</v>
      </c>
      <c r="B153" s="35">
        <v>924</v>
      </c>
      <c r="C153" s="36" t="s">
        <v>183</v>
      </c>
      <c r="D153" s="36" t="s">
        <v>13</v>
      </c>
      <c r="E153" s="36" t="s">
        <v>188</v>
      </c>
      <c r="F153" s="36"/>
      <c r="G153" s="37">
        <f>G154+G155</f>
        <v>158.29999999999998</v>
      </c>
    </row>
    <row r="154" spans="1:7" ht="113.25" thickBot="1" x14ac:dyDescent="0.35">
      <c r="A154" s="64" t="s">
        <v>189</v>
      </c>
      <c r="B154" s="91" t="s">
        <v>190</v>
      </c>
      <c r="C154" s="39" t="s">
        <v>183</v>
      </c>
      <c r="D154" s="39" t="s">
        <v>13</v>
      </c>
      <c r="E154" s="91" t="s">
        <v>191</v>
      </c>
      <c r="F154" s="61">
        <v>200</v>
      </c>
      <c r="G154" s="84">
        <f>+[1]программы!G119</f>
        <v>18.100000000000001</v>
      </c>
    </row>
    <row r="155" spans="1:7" ht="75.75" thickBot="1" x14ac:dyDescent="0.35">
      <c r="A155" s="64" t="s">
        <v>192</v>
      </c>
      <c r="B155" s="91" t="s">
        <v>190</v>
      </c>
      <c r="C155" s="39" t="s">
        <v>183</v>
      </c>
      <c r="D155" s="39" t="s">
        <v>13</v>
      </c>
      <c r="E155" s="91" t="s">
        <v>193</v>
      </c>
      <c r="F155" s="61">
        <v>200</v>
      </c>
      <c r="G155" s="84">
        <f>[1]программы!G120</f>
        <v>140.19999999999999</v>
      </c>
    </row>
    <row r="156" spans="1:7" ht="38.25" thickBot="1" x14ac:dyDescent="0.35">
      <c r="A156" s="70" t="s">
        <v>194</v>
      </c>
      <c r="B156" s="89" t="s">
        <v>190</v>
      </c>
      <c r="C156" s="36" t="s">
        <v>183</v>
      </c>
      <c r="D156" s="36" t="s">
        <v>13</v>
      </c>
      <c r="E156" s="89" t="s">
        <v>195</v>
      </c>
      <c r="F156" s="35"/>
      <c r="G156" s="87">
        <f>G157+G158+G159</f>
        <v>1829.0239999999999</v>
      </c>
    </row>
    <row r="157" spans="1:7" ht="169.5" thickBot="1" x14ac:dyDescent="0.35">
      <c r="A157" s="64" t="s">
        <v>196</v>
      </c>
      <c r="B157" s="24">
        <v>924</v>
      </c>
      <c r="C157" s="39" t="s">
        <v>183</v>
      </c>
      <c r="D157" s="39" t="s">
        <v>13</v>
      </c>
      <c r="E157" s="61" t="s">
        <v>197</v>
      </c>
      <c r="F157" s="61">
        <v>100</v>
      </c>
      <c r="G157" s="84">
        <f>+[1]функционал!F188</f>
        <v>1773.3240000000001</v>
      </c>
    </row>
    <row r="158" spans="1:7" ht="113.25" thickBot="1" x14ac:dyDescent="0.35">
      <c r="A158" s="64" t="s">
        <v>198</v>
      </c>
      <c r="B158" s="24">
        <v>924</v>
      </c>
      <c r="C158" s="39" t="s">
        <v>183</v>
      </c>
      <c r="D158" s="39" t="s">
        <v>13</v>
      </c>
      <c r="E158" s="61" t="s">
        <v>197</v>
      </c>
      <c r="F158" s="61">
        <v>200</v>
      </c>
      <c r="G158" s="84">
        <f>+[1]функционал!F189</f>
        <v>55.699999999999818</v>
      </c>
    </row>
    <row r="159" spans="1:7" ht="94.5" thickBot="1" x14ac:dyDescent="0.35">
      <c r="A159" s="64" t="s">
        <v>199</v>
      </c>
      <c r="B159" s="24">
        <v>924</v>
      </c>
      <c r="C159" s="39" t="s">
        <v>183</v>
      </c>
      <c r="D159" s="39" t="s">
        <v>13</v>
      </c>
      <c r="E159" s="61" t="s">
        <v>197</v>
      </c>
      <c r="F159" s="61">
        <v>800</v>
      </c>
      <c r="G159" s="84">
        <f>+[1]функционал!F190</f>
        <v>0</v>
      </c>
    </row>
    <row r="160" spans="1:7" ht="19.5" thickBot="1" x14ac:dyDescent="0.35">
      <c r="A160" s="76" t="s">
        <v>74</v>
      </c>
      <c r="B160" s="6">
        <v>924</v>
      </c>
      <c r="C160" s="6">
        <v>10</v>
      </c>
      <c r="D160" s="77"/>
      <c r="E160" s="20"/>
      <c r="F160" s="1" t="s">
        <v>14</v>
      </c>
      <c r="G160" s="107">
        <f>+G161</f>
        <v>12984.899999999998</v>
      </c>
    </row>
    <row r="161" spans="1:7" ht="19.5" thickBot="1" x14ac:dyDescent="0.35">
      <c r="A161" s="66" t="s">
        <v>200</v>
      </c>
      <c r="B161" s="24">
        <v>924</v>
      </c>
      <c r="C161" s="24">
        <v>10</v>
      </c>
      <c r="D161" s="1" t="s">
        <v>37</v>
      </c>
      <c r="E161" s="45"/>
      <c r="F161" s="1" t="s">
        <v>14</v>
      </c>
      <c r="G161" s="108">
        <f>+G165+G168+G169+G170+G171+G172+G173+G174+G175</f>
        <v>12984.899999999998</v>
      </c>
    </row>
    <row r="162" spans="1:7" ht="57" thickBot="1" x14ac:dyDescent="0.35">
      <c r="A162" s="79" t="s">
        <v>105</v>
      </c>
      <c r="B162" s="27">
        <v>924</v>
      </c>
      <c r="C162" s="27">
        <v>10</v>
      </c>
      <c r="D162" s="28" t="s">
        <v>37</v>
      </c>
      <c r="E162" s="28" t="s">
        <v>106</v>
      </c>
      <c r="F162" s="28"/>
      <c r="G162" s="73">
        <f>G163+G166</f>
        <v>12984.899999999998</v>
      </c>
    </row>
    <row r="163" spans="1:7" ht="38.25" thickBot="1" x14ac:dyDescent="0.35">
      <c r="A163" s="68" t="s">
        <v>117</v>
      </c>
      <c r="B163" s="31">
        <v>924</v>
      </c>
      <c r="C163" s="31">
        <v>10</v>
      </c>
      <c r="D163" s="32" t="s">
        <v>37</v>
      </c>
      <c r="E163" s="32" t="s">
        <v>118</v>
      </c>
      <c r="F163" s="32"/>
      <c r="G163" s="74">
        <f>G164</f>
        <v>1771</v>
      </c>
    </row>
    <row r="164" spans="1:7" ht="19.5" thickBot="1" x14ac:dyDescent="0.35">
      <c r="A164" s="70" t="s">
        <v>131</v>
      </c>
      <c r="B164" s="35">
        <v>924</v>
      </c>
      <c r="C164" s="35">
        <v>10</v>
      </c>
      <c r="D164" s="36" t="s">
        <v>37</v>
      </c>
      <c r="E164" s="36" t="s">
        <v>132</v>
      </c>
      <c r="F164" s="36"/>
      <c r="G164" s="75">
        <f>G165</f>
        <v>1771</v>
      </c>
    </row>
    <row r="165" spans="1:7" ht="188.25" thickBot="1" x14ac:dyDescent="0.35">
      <c r="A165" s="64" t="s">
        <v>201</v>
      </c>
      <c r="B165" s="24">
        <v>924</v>
      </c>
      <c r="C165" s="61">
        <v>10</v>
      </c>
      <c r="D165" s="39" t="s">
        <v>37</v>
      </c>
      <c r="E165" s="109" t="s">
        <v>202</v>
      </c>
      <c r="F165" s="61">
        <v>300</v>
      </c>
      <c r="G165" s="72">
        <f>+[1]функционал!F214</f>
        <v>1771</v>
      </c>
    </row>
    <row r="166" spans="1:7" ht="57" thickBot="1" x14ac:dyDescent="0.35">
      <c r="A166" s="68" t="s">
        <v>107</v>
      </c>
      <c r="B166" s="31">
        <v>924</v>
      </c>
      <c r="C166" s="31">
        <v>10</v>
      </c>
      <c r="D166" s="32" t="s">
        <v>37</v>
      </c>
      <c r="E166" s="110" t="s">
        <v>108</v>
      </c>
      <c r="F166" s="31"/>
      <c r="G166" s="74">
        <f>G167</f>
        <v>11213.899999999998</v>
      </c>
    </row>
    <row r="167" spans="1:7" ht="38.25" thickBot="1" x14ac:dyDescent="0.35">
      <c r="A167" s="70" t="s">
        <v>203</v>
      </c>
      <c r="B167" s="35">
        <v>924</v>
      </c>
      <c r="C167" s="35">
        <v>10</v>
      </c>
      <c r="D167" s="36" t="s">
        <v>37</v>
      </c>
      <c r="E167" s="111" t="s">
        <v>204</v>
      </c>
      <c r="F167" s="35"/>
      <c r="G167" s="75">
        <f>G168+G169+G170+G171+G172+G173+G174+G175</f>
        <v>11213.899999999998</v>
      </c>
    </row>
    <row r="168" spans="1:7" ht="132" thickBot="1" x14ac:dyDescent="0.35">
      <c r="A168" s="64" t="s">
        <v>205</v>
      </c>
      <c r="B168" s="24">
        <v>924</v>
      </c>
      <c r="C168" s="61">
        <v>10</v>
      </c>
      <c r="D168" s="39" t="s">
        <v>37</v>
      </c>
      <c r="E168" s="109" t="s">
        <v>206</v>
      </c>
      <c r="F168" s="109">
        <v>300</v>
      </c>
      <c r="G168" s="72">
        <f>+[1]функционал!F217</f>
        <v>328.3</v>
      </c>
    </row>
    <row r="169" spans="1:7" ht="132" thickBot="1" x14ac:dyDescent="0.35">
      <c r="A169" s="64" t="s">
        <v>207</v>
      </c>
      <c r="B169" s="24">
        <v>924</v>
      </c>
      <c r="C169" s="61">
        <v>10</v>
      </c>
      <c r="D169" s="39" t="s">
        <v>37</v>
      </c>
      <c r="E169" s="109" t="s">
        <v>208</v>
      </c>
      <c r="F169" s="109">
        <v>300</v>
      </c>
      <c r="G169" s="72">
        <f>+[1]функционал!F218</f>
        <v>0</v>
      </c>
    </row>
    <row r="170" spans="1:7" ht="132" thickBot="1" x14ac:dyDescent="0.35">
      <c r="A170" s="64" t="s">
        <v>209</v>
      </c>
      <c r="B170" s="24">
        <v>924</v>
      </c>
      <c r="C170" s="61">
        <v>10</v>
      </c>
      <c r="D170" s="39" t="s">
        <v>37</v>
      </c>
      <c r="E170" s="109" t="s">
        <v>210</v>
      </c>
      <c r="F170" s="109">
        <v>300</v>
      </c>
      <c r="G170" s="72">
        <f>+[1]функционал!F219</f>
        <v>0</v>
      </c>
    </row>
    <row r="171" spans="1:7" ht="132" thickBot="1" x14ac:dyDescent="0.35">
      <c r="A171" s="64" t="s">
        <v>211</v>
      </c>
      <c r="B171" s="24">
        <v>924</v>
      </c>
      <c r="C171" s="61">
        <v>10</v>
      </c>
      <c r="D171" s="39" t="s">
        <v>37</v>
      </c>
      <c r="E171" s="109" t="s">
        <v>212</v>
      </c>
      <c r="F171" s="109">
        <v>300</v>
      </c>
      <c r="G171" s="72">
        <f>+[1]функционал!F220</f>
        <v>1950</v>
      </c>
    </row>
    <row r="172" spans="1:7" ht="132" thickBot="1" x14ac:dyDescent="0.35">
      <c r="A172" s="64" t="s">
        <v>213</v>
      </c>
      <c r="B172" s="24">
        <v>924</v>
      </c>
      <c r="C172" s="61">
        <v>10</v>
      </c>
      <c r="D172" s="39" t="s">
        <v>37</v>
      </c>
      <c r="E172" s="109" t="s">
        <v>214</v>
      </c>
      <c r="F172" s="109">
        <v>300</v>
      </c>
      <c r="G172" s="72">
        <f>+[1]функционал!F221</f>
        <v>2073</v>
      </c>
    </row>
    <row r="173" spans="1:7" ht="132" thickBot="1" x14ac:dyDescent="0.35">
      <c r="A173" s="64" t="s">
        <v>215</v>
      </c>
      <c r="B173" s="24">
        <v>924</v>
      </c>
      <c r="C173" s="61">
        <v>10</v>
      </c>
      <c r="D173" s="39" t="s">
        <v>37</v>
      </c>
      <c r="E173" s="109" t="s">
        <v>216</v>
      </c>
      <c r="F173" s="109">
        <v>300</v>
      </c>
      <c r="G173" s="72">
        <f>+[1]функционал!F222</f>
        <v>5489</v>
      </c>
    </row>
    <row r="174" spans="1:7" ht="132" thickBot="1" x14ac:dyDescent="0.35">
      <c r="A174" s="64" t="s">
        <v>217</v>
      </c>
      <c r="B174" s="24">
        <v>924</v>
      </c>
      <c r="C174" s="61">
        <v>10</v>
      </c>
      <c r="D174" s="39" t="s">
        <v>37</v>
      </c>
      <c r="E174" s="109" t="s">
        <v>218</v>
      </c>
      <c r="F174" s="109">
        <v>300</v>
      </c>
      <c r="G174" s="72">
        <f>+[1]функционал!F223</f>
        <v>44.3</v>
      </c>
    </row>
    <row r="175" spans="1:7" ht="169.5" thickBot="1" x14ac:dyDescent="0.35">
      <c r="A175" s="64" t="s">
        <v>219</v>
      </c>
      <c r="B175" s="24">
        <v>924</v>
      </c>
      <c r="C175" s="61">
        <v>10</v>
      </c>
      <c r="D175" s="39" t="s">
        <v>37</v>
      </c>
      <c r="E175" s="109" t="s">
        <v>220</v>
      </c>
      <c r="F175" s="109">
        <v>300</v>
      </c>
      <c r="G175" s="72">
        <f>+[1]функционал!F224</f>
        <v>1329.3</v>
      </c>
    </row>
    <row r="176" spans="1:7" ht="19.5" thickBot="1" x14ac:dyDescent="0.35">
      <c r="A176" s="76" t="s">
        <v>221</v>
      </c>
      <c r="B176" s="6">
        <v>924</v>
      </c>
      <c r="C176" s="6">
        <v>11</v>
      </c>
      <c r="D176" s="77"/>
      <c r="E176" s="112"/>
      <c r="F176" s="1" t="s">
        <v>14</v>
      </c>
      <c r="G176" s="107">
        <f>+G177+G182</f>
        <v>8906.8408635567994</v>
      </c>
    </row>
    <row r="177" spans="1:7" ht="19.5" thickBot="1" x14ac:dyDescent="0.35">
      <c r="A177" s="66" t="s">
        <v>222</v>
      </c>
      <c r="B177" s="24">
        <v>924</v>
      </c>
      <c r="C177" s="24">
        <v>11</v>
      </c>
      <c r="D177" s="113" t="s">
        <v>13</v>
      </c>
      <c r="E177" s="67"/>
      <c r="F177" s="1" t="s">
        <v>14</v>
      </c>
      <c r="G177" s="108">
        <f>+G181</f>
        <v>300</v>
      </c>
    </row>
    <row r="178" spans="1:7" ht="57" thickBot="1" x14ac:dyDescent="0.35">
      <c r="A178" s="79" t="s">
        <v>105</v>
      </c>
      <c r="B178" s="27">
        <v>924</v>
      </c>
      <c r="C178" s="27">
        <v>11</v>
      </c>
      <c r="D178" s="114" t="s">
        <v>13</v>
      </c>
      <c r="E178" s="28" t="s">
        <v>106</v>
      </c>
      <c r="F178" s="28"/>
      <c r="G178" s="73">
        <f>G179</f>
        <v>300</v>
      </c>
    </row>
    <row r="179" spans="1:7" ht="19.5" thickBot="1" x14ac:dyDescent="0.35">
      <c r="A179" s="68" t="s">
        <v>223</v>
      </c>
      <c r="B179" s="31">
        <v>924</v>
      </c>
      <c r="C179" s="31">
        <v>11</v>
      </c>
      <c r="D179" s="115" t="s">
        <v>13</v>
      </c>
      <c r="E179" s="32" t="s">
        <v>224</v>
      </c>
      <c r="F179" s="32"/>
      <c r="G179" s="74">
        <f>G180</f>
        <v>300</v>
      </c>
    </row>
    <row r="180" spans="1:7" ht="38.25" thickBot="1" x14ac:dyDescent="0.35">
      <c r="A180" s="70" t="s">
        <v>225</v>
      </c>
      <c r="B180" s="35">
        <v>924</v>
      </c>
      <c r="C180" s="35">
        <v>11</v>
      </c>
      <c r="D180" s="116" t="s">
        <v>13</v>
      </c>
      <c r="E180" s="36" t="s">
        <v>226</v>
      </c>
      <c r="F180" s="36"/>
      <c r="G180" s="75">
        <f>G181</f>
        <v>300</v>
      </c>
    </row>
    <row r="181" spans="1:7" ht="113.25" thickBot="1" x14ac:dyDescent="0.35">
      <c r="A181" s="64" t="s">
        <v>227</v>
      </c>
      <c r="B181" s="24">
        <v>924</v>
      </c>
      <c r="C181" s="61">
        <v>11</v>
      </c>
      <c r="D181" s="117" t="s">
        <v>13</v>
      </c>
      <c r="E181" s="91" t="s">
        <v>228</v>
      </c>
      <c r="F181" s="61">
        <v>200</v>
      </c>
      <c r="G181" s="99">
        <f>+[1]функционал!F235</f>
        <v>300</v>
      </c>
    </row>
    <row r="182" spans="1:7" ht="19.5" thickBot="1" x14ac:dyDescent="0.35">
      <c r="A182" s="66" t="s">
        <v>229</v>
      </c>
      <c r="B182" s="24">
        <v>924</v>
      </c>
      <c r="C182" s="24">
        <v>11</v>
      </c>
      <c r="D182" s="113" t="s">
        <v>31</v>
      </c>
      <c r="E182" s="45"/>
      <c r="F182" s="1" t="s">
        <v>14</v>
      </c>
      <c r="G182" s="108">
        <f>+G186</f>
        <v>8606.8408635567994</v>
      </c>
    </row>
    <row r="183" spans="1:7" ht="57" thickBot="1" x14ac:dyDescent="0.35">
      <c r="A183" s="79" t="s">
        <v>105</v>
      </c>
      <c r="B183" s="27">
        <v>924</v>
      </c>
      <c r="C183" s="27">
        <v>11</v>
      </c>
      <c r="D183" s="114" t="s">
        <v>31</v>
      </c>
      <c r="E183" s="28" t="s">
        <v>106</v>
      </c>
      <c r="F183" s="28"/>
      <c r="G183" s="73">
        <f>G184</f>
        <v>8606.8408635567994</v>
      </c>
    </row>
    <row r="184" spans="1:7" ht="19.5" thickBot="1" x14ac:dyDescent="0.35">
      <c r="A184" s="68" t="s">
        <v>223</v>
      </c>
      <c r="B184" s="31">
        <v>924</v>
      </c>
      <c r="C184" s="31">
        <v>11</v>
      </c>
      <c r="D184" s="115" t="s">
        <v>31</v>
      </c>
      <c r="E184" s="32" t="s">
        <v>224</v>
      </c>
      <c r="F184" s="32"/>
      <c r="G184" s="74">
        <f>G185</f>
        <v>8606.8408635567994</v>
      </c>
    </row>
    <row r="185" spans="1:7" ht="38.25" thickBot="1" x14ac:dyDescent="0.35">
      <c r="A185" s="70" t="s">
        <v>230</v>
      </c>
      <c r="B185" s="35">
        <v>924</v>
      </c>
      <c r="C185" s="35">
        <v>11</v>
      </c>
      <c r="D185" s="116" t="s">
        <v>31</v>
      </c>
      <c r="E185" s="36" t="s">
        <v>231</v>
      </c>
      <c r="F185" s="36"/>
      <c r="G185" s="75">
        <f>G186</f>
        <v>8606.8408635567994</v>
      </c>
    </row>
    <row r="186" spans="1:7" ht="132" thickBot="1" x14ac:dyDescent="0.35">
      <c r="A186" s="64" t="s">
        <v>232</v>
      </c>
      <c r="B186" s="24">
        <v>924</v>
      </c>
      <c r="C186" s="61">
        <v>11</v>
      </c>
      <c r="D186" s="117" t="s">
        <v>31</v>
      </c>
      <c r="E186" s="117" t="s">
        <v>233</v>
      </c>
      <c r="F186" s="109">
        <v>600</v>
      </c>
      <c r="G186" s="99">
        <f>+[1]функционал!F240</f>
        <v>8606.8408635567994</v>
      </c>
    </row>
    <row r="187" spans="1:7" ht="57" thickBot="1" x14ac:dyDescent="0.35">
      <c r="A187" s="42" t="s">
        <v>234</v>
      </c>
      <c r="B187" s="43">
        <v>925</v>
      </c>
      <c r="C187" s="43"/>
      <c r="D187" s="43"/>
      <c r="E187" s="43"/>
      <c r="F187" s="43"/>
      <c r="G187" s="118">
        <f>+G188+G211+G235+G197+G229</f>
        <v>10687.88023569</v>
      </c>
    </row>
    <row r="188" spans="1:7" ht="19.5" thickBot="1" x14ac:dyDescent="0.35">
      <c r="A188" s="18" t="s">
        <v>12</v>
      </c>
      <c r="B188" s="6">
        <v>925</v>
      </c>
      <c r="C188" s="19" t="s">
        <v>13</v>
      </c>
      <c r="D188" s="20"/>
      <c r="E188" s="20"/>
      <c r="F188" s="1" t="s">
        <v>14</v>
      </c>
      <c r="G188" s="22">
        <f>+G189</f>
        <v>989.59740000000011</v>
      </c>
    </row>
    <row r="189" spans="1:7" ht="19.5" thickBot="1" x14ac:dyDescent="0.35">
      <c r="A189" s="64" t="s">
        <v>51</v>
      </c>
      <c r="B189" s="61">
        <v>925</v>
      </c>
      <c r="C189" s="39" t="s">
        <v>13</v>
      </c>
      <c r="D189" s="39" t="s">
        <v>52</v>
      </c>
      <c r="E189" s="45"/>
      <c r="F189" s="1" t="s">
        <v>14</v>
      </c>
      <c r="G189" s="65">
        <f>+G196+G193</f>
        <v>989.59740000000011</v>
      </c>
    </row>
    <row r="190" spans="1:7" ht="75.75" thickBot="1" x14ac:dyDescent="0.35">
      <c r="A190" s="79" t="s">
        <v>235</v>
      </c>
      <c r="B190" s="27">
        <v>925</v>
      </c>
      <c r="C190" s="28" t="s">
        <v>13</v>
      </c>
      <c r="D190" s="28" t="s">
        <v>52</v>
      </c>
      <c r="E190" s="28" t="s">
        <v>236</v>
      </c>
      <c r="F190" s="28"/>
      <c r="G190" s="98">
        <f>G191+G194</f>
        <v>989.59740000000011</v>
      </c>
    </row>
    <row r="191" spans="1:7" ht="38.25" thickBot="1" x14ac:dyDescent="0.35">
      <c r="A191" s="68" t="s">
        <v>237</v>
      </c>
      <c r="B191" s="31">
        <v>925</v>
      </c>
      <c r="C191" s="32" t="s">
        <v>13</v>
      </c>
      <c r="D191" s="32" t="s">
        <v>52</v>
      </c>
      <c r="E191" s="32" t="s">
        <v>238</v>
      </c>
      <c r="F191" s="32"/>
      <c r="G191" s="69">
        <f>G192</f>
        <v>281.7</v>
      </c>
    </row>
    <row r="192" spans="1:7" ht="57" thickBot="1" x14ac:dyDescent="0.35">
      <c r="A192" s="70" t="s">
        <v>239</v>
      </c>
      <c r="B192" s="35">
        <v>925</v>
      </c>
      <c r="C192" s="36" t="s">
        <v>13</v>
      </c>
      <c r="D192" s="36" t="s">
        <v>52</v>
      </c>
      <c r="E192" s="36" t="s">
        <v>240</v>
      </c>
      <c r="F192" s="36"/>
      <c r="G192" s="71">
        <f>G193</f>
        <v>281.7</v>
      </c>
    </row>
    <row r="193" spans="1:7" ht="150.75" thickBot="1" x14ac:dyDescent="0.35">
      <c r="A193" s="64" t="s">
        <v>241</v>
      </c>
      <c r="B193" s="61">
        <v>925</v>
      </c>
      <c r="C193" s="39" t="s">
        <v>13</v>
      </c>
      <c r="D193" s="39" t="s">
        <v>52</v>
      </c>
      <c r="E193" s="61" t="s">
        <v>242</v>
      </c>
      <c r="F193" s="61">
        <v>200</v>
      </c>
      <c r="G193" s="72">
        <f>+[1]функционал!F67</f>
        <v>281.7</v>
      </c>
    </row>
    <row r="194" spans="1:7" ht="75.75" thickBot="1" x14ac:dyDescent="0.35">
      <c r="A194" s="68" t="s">
        <v>243</v>
      </c>
      <c r="B194" s="31">
        <v>925</v>
      </c>
      <c r="C194" s="32" t="s">
        <v>13</v>
      </c>
      <c r="D194" s="32" t="s">
        <v>52</v>
      </c>
      <c r="E194" s="31" t="s">
        <v>244</v>
      </c>
      <c r="F194" s="31"/>
      <c r="G194" s="74">
        <f>G195</f>
        <v>707.89740000000006</v>
      </c>
    </row>
    <row r="195" spans="1:7" ht="38.25" thickBot="1" x14ac:dyDescent="0.35">
      <c r="A195" s="70" t="s">
        <v>245</v>
      </c>
      <c r="B195" s="35">
        <v>925</v>
      </c>
      <c r="C195" s="36" t="s">
        <v>13</v>
      </c>
      <c r="D195" s="36" t="s">
        <v>52</v>
      </c>
      <c r="E195" s="35" t="s">
        <v>246</v>
      </c>
      <c r="F195" s="35"/>
      <c r="G195" s="75">
        <f>G196</f>
        <v>707.89740000000006</v>
      </c>
    </row>
    <row r="196" spans="1:7" ht="207" thickBot="1" x14ac:dyDescent="0.35">
      <c r="A196" s="64" t="s">
        <v>247</v>
      </c>
      <c r="B196" s="61">
        <v>925</v>
      </c>
      <c r="C196" s="39" t="s">
        <v>13</v>
      </c>
      <c r="D196" s="39" t="s">
        <v>52</v>
      </c>
      <c r="E196" s="61" t="s">
        <v>248</v>
      </c>
      <c r="F196" s="61">
        <v>600</v>
      </c>
      <c r="G196" s="72">
        <f>+[1]функционал!F81</f>
        <v>707.89740000000006</v>
      </c>
    </row>
    <row r="197" spans="1:7" ht="38.25" thickBot="1" x14ac:dyDescent="0.35">
      <c r="A197" s="18" t="s">
        <v>249</v>
      </c>
      <c r="B197" s="6">
        <v>925</v>
      </c>
      <c r="C197" s="19" t="s">
        <v>16</v>
      </c>
      <c r="D197" s="20"/>
      <c r="E197" s="112"/>
      <c r="F197" s="1" t="s">
        <v>14</v>
      </c>
      <c r="G197" s="22">
        <f>+G198</f>
        <v>2764.9113010000001</v>
      </c>
    </row>
    <row r="198" spans="1:7" ht="57" thickBot="1" x14ac:dyDescent="0.35">
      <c r="A198" s="23" t="s">
        <v>250</v>
      </c>
      <c r="B198" s="24">
        <v>925</v>
      </c>
      <c r="C198" s="1" t="s">
        <v>16</v>
      </c>
      <c r="D198" s="1" t="s">
        <v>164</v>
      </c>
      <c r="E198" s="67"/>
      <c r="F198" s="1" t="s">
        <v>14</v>
      </c>
      <c r="G198" s="2">
        <f>+G202+G205+G208+G209+G210</f>
        <v>2764.9113010000001</v>
      </c>
    </row>
    <row r="199" spans="1:7" ht="75.75" thickBot="1" x14ac:dyDescent="0.35">
      <c r="A199" s="26" t="s">
        <v>251</v>
      </c>
      <c r="B199" s="27">
        <v>925</v>
      </c>
      <c r="C199" s="28" t="s">
        <v>16</v>
      </c>
      <c r="D199" s="28" t="s">
        <v>164</v>
      </c>
      <c r="E199" s="28" t="s">
        <v>252</v>
      </c>
      <c r="F199" s="28"/>
      <c r="G199" s="29">
        <f>G200+G203+G206</f>
        <v>2764.9113010000001</v>
      </c>
    </row>
    <row r="200" spans="1:7" ht="38.25" thickBot="1" x14ac:dyDescent="0.35">
      <c r="A200" s="30" t="s">
        <v>253</v>
      </c>
      <c r="B200" s="31">
        <v>925</v>
      </c>
      <c r="C200" s="32" t="s">
        <v>16</v>
      </c>
      <c r="D200" s="32" t="s">
        <v>164</v>
      </c>
      <c r="E200" s="32" t="s">
        <v>254</v>
      </c>
      <c r="F200" s="32"/>
      <c r="G200" s="33">
        <f>G201</f>
        <v>347</v>
      </c>
    </row>
    <row r="201" spans="1:7" ht="38.25" thickBot="1" x14ac:dyDescent="0.35">
      <c r="A201" s="34" t="s">
        <v>255</v>
      </c>
      <c r="B201" s="35">
        <v>925</v>
      </c>
      <c r="C201" s="36" t="s">
        <v>16</v>
      </c>
      <c r="D201" s="36" t="s">
        <v>164</v>
      </c>
      <c r="E201" s="36" t="s">
        <v>256</v>
      </c>
      <c r="F201" s="36"/>
      <c r="G201" s="37">
        <f>G202</f>
        <v>347</v>
      </c>
    </row>
    <row r="202" spans="1:7" ht="132" thickBot="1" x14ac:dyDescent="0.35">
      <c r="A202" s="38" t="s">
        <v>257</v>
      </c>
      <c r="B202" s="24">
        <v>925</v>
      </c>
      <c r="C202" s="39" t="s">
        <v>16</v>
      </c>
      <c r="D202" s="39" t="s">
        <v>164</v>
      </c>
      <c r="E202" s="40" t="s">
        <v>258</v>
      </c>
      <c r="F202" s="40">
        <v>800</v>
      </c>
      <c r="G202" s="41">
        <f>+[1]функционал!F87</f>
        <v>347</v>
      </c>
    </row>
    <row r="203" spans="1:7" ht="19.5" thickBot="1" x14ac:dyDescent="0.35">
      <c r="A203" s="30" t="s">
        <v>259</v>
      </c>
      <c r="B203" s="31">
        <v>925</v>
      </c>
      <c r="C203" s="32" t="s">
        <v>16</v>
      </c>
      <c r="D203" s="32" t="s">
        <v>164</v>
      </c>
      <c r="E203" s="56" t="s">
        <v>260</v>
      </c>
      <c r="F203" s="56"/>
      <c r="G203" s="33">
        <f>G204</f>
        <v>0</v>
      </c>
    </row>
    <row r="204" spans="1:7" ht="38.25" thickBot="1" x14ac:dyDescent="0.35">
      <c r="A204" s="34" t="s">
        <v>261</v>
      </c>
      <c r="B204" s="35">
        <v>925</v>
      </c>
      <c r="C204" s="36" t="s">
        <v>16</v>
      </c>
      <c r="D204" s="36" t="s">
        <v>164</v>
      </c>
      <c r="E204" s="59" t="s">
        <v>262</v>
      </c>
      <c r="F204" s="59"/>
      <c r="G204" s="37">
        <f>G205</f>
        <v>0</v>
      </c>
    </row>
    <row r="205" spans="1:7" ht="132" thickBot="1" x14ac:dyDescent="0.35">
      <c r="A205" s="38" t="s">
        <v>263</v>
      </c>
      <c r="B205" s="24">
        <v>925</v>
      </c>
      <c r="C205" s="39" t="s">
        <v>16</v>
      </c>
      <c r="D205" s="39" t="s">
        <v>164</v>
      </c>
      <c r="E205" s="40" t="s">
        <v>264</v>
      </c>
      <c r="F205" s="40">
        <v>200</v>
      </c>
      <c r="G205" s="41">
        <f>+[1]функционал!F90</f>
        <v>0</v>
      </c>
    </row>
    <row r="206" spans="1:7" ht="57" thickBot="1" x14ac:dyDescent="0.35">
      <c r="A206" s="30" t="s">
        <v>265</v>
      </c>
      <c r="B206" s="31">
        <v>925</v>
      </c>
      <c r="C206" s="32" t="s">
        <v>16</v>
      </c>
      <c r="D206" s="32" t="s">
        <v>164</v>
      </c>
      <c r="E206" s="56" t="s">
        <v>266</v>
      </c>
      <c r="F206" s="56"/>
      <c r="G206" s="33">
        <f>G207</f>
        <v>2417.9113010000001</v>
      </c>
    </row>
    <row r="207" spans="1:7" ht="57" thickBot="1" x14ac:dyDescent="0.35">
      <c r="A207" s="34" t="s">
        <v>267</v>
      </c>
      <c r="B207" s="35">
        <v>925</v>
      </c>
      <c r="C207" s="36" t="s">
        <v>16</v>
      </c>
      <c r="D207" s="36" t="s">
        <v>164</v>
      </c>
      <c r="E207" s="59" t="s">
        <v>268</v>
      </c>
      <c r="F207" s="59"/>
      <c r="G207" s="37">
        <f>G208+G209+G210</f>
        <v>2417.9113010000001</v>
      </c>
    </row>
    <row r="208" spans="1:7" ht="225.75" thickBot="1" x14ac:dyDescent="0.35">
      <c r="A208" s="38" t="s">
        <v>269</v>
      </c>
      <c r="B208" s="24">
        <v>925</v>
      </c>
      <c r="C208" s="39" t="s">
        <v>16</v>
      </c>
      <c r="D208" s="39" t="s">
        <v>164</v>
      </c>
      <c r="E208" s="40" t="s">
        <v>270</v>
      </c>
      <c r="F208" s="40">
        <v>100</v>
      </c>
      <c r="G208" s="41">
        <f>+[1]функционал!F93</f>
        <v>2323.9603010000001</v>
      </c>
    </row>
    <row r="209" spans="1:7" ht="169.5" thickBot="1" x14ac:dyDescent="0.35">
      <c r="A209" s="38" t="s">
        <v>271</v>
      </c>
      <c r="B209" s="24">
        <v>925</v>
      </c>
      <c r="C209" s="39" t="s">
        <v>16</v>
      </c>
      <c r="D209" s="39" t="s">
        <v>164</v>
      </c>
      <c r="E209" s="40" t="s">
        <v>270</v>
      </c>
      <c r="F209" s="40">
        <v>200</v>
      </c>
      <c r="G209" s="41">
        <f>+[1]функционал!F94</f>
        <v>93.951000000000022</v>
      </c>
    </row>
    <row r="210" spans="1:7" ht="150.75" thickBot="1" x14ac:dyDescent="0.35">
      <c r="A210" s="38" t="s">
        <v>272</v>
      </c>
      <c r="B210" s="24">
        <v>925</v>
      </c>
      <c r="C210" s="39" t="s">
        <v>16</v>
      </c>
      <c r="D210" s="39" t="s">
        <v>164</v>
      </c>
      <c r="E210" s="40" t="s">
        <v>270</v>
      </c>
      <c r="F210" s="40">
        <v>800</v>
      </c>
      <c r="G210" s="41">
        <f>+[1]функционал!F95</f>
        <v>0</v>
      </c>
    </row>
    <row r="211" spans="1:7" ht="19.5" thickBot="1" x14ac:dyDescent="0.35">
      <c r="A211" s="18" t="s">
        <v>62</v>
      </c>
      <c r="B211" s="6">
        <v>925</v>
      </c>
      <c r="C211" s="19" t="s">
        <v>37</v>
      </c>
      <c r="D211" s="20"/>
      <c r="E211" s="20"/>
      <c r="F211" s="1" t="s">
        <v>14</v>
      </c>
      <c r="G211" s="22">
        <f>+G212+G224</f>
        <v>6733.3715346899999</v>
      </c>
    </row>
    <row r="212" spans="1:7" ht="19.5" thickBot="1" x14ac:dyDescent="0.35">
      <c r="A212" s="23" t="s">
        <v>273</v>
      </c>
      <c r="B212" s="24">
        <v>925</v>
      </c>
      <c r="C212" s="1" t="s">
        <v>37</v>
      </c>
      <c r="D212" s="1" t="s">
        <v>274</v>
      </c>
      <c r="E212" s="45"/>
      <c r="F212" s="1" t="s">
        <v>14</v>
      </c>
      <c r="G212" s="2">
        <f>+G219+G220+G221+G223+G216</f>
        <v>6633.3715346899999</v>
      </c>
    </row>
    <row r="213" spans="1:7" ht="75.75" thickBot="1" x14ac:dyDescent="0.35">
      <c r="A213" s="26" t="s">
        <v>235</v>
      </c>
      <c r="B213" s="27">
        <v>925</v>
      </c>
      <c r="C213" s="28" t="s">
        <v>37</v>
      </c>
      <c r="D213" s="28" t="s">
        <v>274</v>
      </c>
      <c r="E213" s="28" t="s">
        <v>236</v>
      </c>
      <c r="F213" s="28"/>
      <c r="G213" s="29">
        <f>G217+G214</f>
        <v>6633.3715346899999</v>
      </c>
    </row>
    <row r="214" spans="1:7" ht="38.25" thickBot="1" x14ac:dyDescent="0.35">
      <c r="A214" s="30" t="s">
        <v>275</v>
      </c>
      <c r="B214" s="31">
        <v>925</v>
      </c>
      <c r="C214" s="32" t="s">
        <v>37</v>
      </c>
      <c r="D214" s="32" t="s">
        <v>274</v>
      </c>
      <c r="E214" s="32" t="s">
        <v>276</v>
      </c>
      <c r="F214" s="32"/>
      <c r="G214" s="33">
        <f>G215</f>
        <v>44.6</v>
      </c>
    </row>
    <row r="215" spans="1:7" ht="38.25" thickBot="1" x14ac:dyDescent="0.35">
      <c r="A215" s="34" t="s">
        <v>277</v>
      </c>
      <c r="B215" s="35">
        <v>925</v>
      </c>
      <c r="C215" s="36" t="s">
        <v>37</v>
      </c>
      <c r="D215" s="36" t="s">
        <v>274</v>
      </c>
      <c r="E215" s="36" t="s">
        <v>278</v>
      </c>
      <c r="F215" s="36"/>
      <c r="G215" s="37">
        <f>G216</f>
        <v>44.6</v>
      </c>
    </row>
    <row r="216" spans="1:7" ht="75.75" thickBot="1" x14ac:dyDescent="0.35">
      <c r="A216" s="23" t="s">
        <v>279</v>
      </c>
      <c r="B216" s="24">
        <v>925</v>
      </c>
      <c r="C216" s="1" t="s">
        <v>37</v>
      </c>
      <c r="D216" s="1" t="s">
        <v>274</v>
      </c>
      <c r="E216" s="1" t="s">
        <v>280</v>
      </c>
      <c r="F216" s="1" t="s">
        <v>281</v>
      </c>
      <c r="G216" s="2">
        <f>[1]функционал!F101</f>
        <v>44.6</v>
      </c>
    </row>
    <row r="217" spans="1:7" ht="75.75" thickBot="1" x14ac:dyDescent="0.35">
      <c r="A217" s="30" t="s">
        <v>243</v>
      </c>
      <c r="B217" s="31">
        <v>925</v>
      </c>
      <c r="C217" s="32" t="s">
        <v>37</v>
      </c>
      <c r="D217" s="32" t="s">
        <v>274</v>
      </c>
      <c r="E217" s="32" t="s">
        <v>244</v>
      </c>
      <c r="F217" s="32"/>
      <c r="G217" s="33">
        <f>G218+G222</f>
        <v>6588.7715346899995</v>
      </c>
    </row>
    <row r="218" spans="1:7" ht="57" thickBot="1" x14ac:dyDescent="0.35">
      <c r="A218" s="34" t="s">
        <v>282</v>
      </c>
      <c r="B218" s="35">
        <v>925</v>
      </c>
      <c r="C218" s="36" t="s">
        <v>37</v>
      </c>
      <c r="D218" s="36" t="s">
        <v>274</v>
      </c>
      <c r="E218" s="36" t="s">
        <v>283</v>
      </c>
      <c r="F218" s="36"/>
      <c r="G218" s="37">
        <f>G219+G220+G221</f>
        <v>4592.72604512</v>
      </c>
    </row>
    <row r="219" spans="1:7" ht="263.25" thickBot="1" x14ac:dyDescent="0.35">
      <c r="A219" s="64" t="s">
        <v>284</v>
      </c>
      <c r="B219" s="24">
        <v>925</v>
      </c>
      <c r="C219" s="39" t="s">
        <v>37</v>
      </c>
      <c r="D219" s="39" t="s">
        <v>274</v>
      </c>
      <c r="E219" s="61" t="s">
        <v>285</v>
      </c>
      <c r="F219" s="61">
        <v>100</v>
      </c>
      <c r="G219" s="72">
        <f>+[1]функционал!F104</f>
        <v>4177.3260451200003</v>
      </c>
    </row>
    <row r="220" spans="1:7" ht="225.75" thickBot="1" x14ac:dyDescent="0.35">
      <c r="A220" s="64" t="s">
        <v>286</v>
      </c>
      <c r="B220" s="24">
        <v>925</v>
      </c>
      <c r="C220" s="39" t="s">
        <v>37</v>
      </c>
      <c r="D220" s="39" t="s">
        <v>274</v>
      </c>
      <c r="E220" s="61" t="s">
        <v>285</v>
      </c>
      <c r="F220" s="61">
        <v>200</v>
      </c>
      <c r="G220" s="72">
        <f>+[1]функционал!F105</f>
        <v>415.39999999999964</v>
      </c>
    </row>
    <row r="221" spans="1:7" ht="207" thickBot="1" x14ac:dyDescent="0.35">
      <c r="A221" s="64" t="s">
        <v>287</v>
      </c>
      <c r="B221" s="24">
        <v>925</v>
      </c>
      <c r="C221" s="39" t="s">
        <v>37</v>
      </c>
      <c r="D221" s="39" t="s">
        <v>274</v>
      </c>
      <c r="E221" s="61" t="s">
        <v>285</v>
      </c>
      <c r="F221" s="61">
        <v>800</v>
      </c>
      <c r="G221" s="72">
        <f>+[1]функционал!F106</f>
        <v>0</v>
      </c>
    </row>
    <row r="222" spans="1:7" ht="38.25" thickBot="1" x14ac:dyDescent="0.35">
      <c r="A222" s="70" t="s">
        <v>245</v>
      </c>
      <c r="B222" s="35">
        <v>925</v>
      </c>
      <c r="C222" s="36" t="s">
        <v>37</v>
      </c>
      <c r="D222" s="36" t="s">
        <v>274</v>
      </c>
      <c r="E222" s="35" t="s">
        <v>246</v>
      </c>
      <c r="F222" s="35"/>
      <c r="G222" s="75">
        <f>G223</f>
        <v>1996.0454895699997</v>
      </c>
    </row>
    <row r="223" spans="1:7" ht="207" thickBot="1" x14ac:dyDescent="0.35">
      <c r="A223" s="64" t="s">
        <v>288</v>
      </c>
      <c r="B223" s="39" t="s">
        <v>289</v>
      </c>
      <c r="C223" s="39" t="s">
        <v>37</v>
      </c>
      <c r="D223" s="39" t="s">
        <v>274</v>
      </c>
      <c r="E223" s="61" t="s">
        <v>248</v>
      </c>
      <c r="F223" s="61">
        <v>600</v>
      </c>
      <c r="G223" s="72">
        <f>+[1]функционал!F108</f>
        <v>1996.0454895699997</v>
      </c>
    </row>
    <row r="224" spans="1:7" ht="19.5" thickBot="1" x14ac:dyDescent="0.35">
      <c r="A224" s="23" t="s">
        <v>63</v>
      </c>
      <c r="B224" s="24">
        <v>925</v>
      </c>
      <c r="C224" s="1" t="s">
        <v>37</v>
      </c>
      <c r="D224" s="1" t="s">
        <v>64</v>
      </c>
      <c r="E224" s="45"/>
      <c r="F224" s="1" t="s">
        <v>14</v>
      </c>
      <c r="G224" s="108">
        <f>+G228</f>
        <v>100</v>
      </c>
    </row>
    <row r="225" spans="1:7" ht="75.75" thickBot="1" x14ac:dyDescent="0.35">
      <c r="A225" s="26" t="s">
        <v>235</v>
      </c>
      <c r="B225" s="27">
        <v>925</v>
      </c>
      <c r="C225" s="28" t="s">
        <v>37</v>
      </c>
      <c r="D225" s="28" t="s">
        <v>64</v>
      </c>
      <c r="E225" s="28" t="s">
        <v>236</v>
      </c>
      <c r="F225" s="28"/>
      <c r="G225" s="73">
        <f>G226</f>
        <v>100</v>
      </c>
    </row>
    <row r="226" spans="1:7" ht="38.25" thickBot="1" x14ac:dyDescent="0.35">
      <c r="A226" s="30" t="s">
        <v>237</v>
      </c>
      <c r="B226" s="31">
        <v>925</v>
      </c>
      <c r="C226" s="32" t="s">
        <v>37</v>
      </c>
      <c r="D226" s="32" t="s">
        <v>64</v>
      </c>
      <c r="E226" s="32" t="s">
        <v>238</v>
      </c>
      <c r="F226" s="32"/>
      <c r="G226" s="74">
        <f>G227</f>
        <v>100</v>
      </c>
    </row>
    <row r="227" spans="1:7" ht="57" thickBot="1" x14ac:dyDescent="0.35">
      <c r="A227" s="34" t="s">
        <v>239</v>
      </c>
      <c r="B227" s="35">
        <v>925</v>
      </c>
      <c r="C227" s="36" t="s">
        <v>37</v>
      </c>
      <c r="D227" s="36" t="s">
        <v>64</v>
      </c>
      <c r="E227" s="36" t="s">
        <v>240</v>
      </c>
      <c r="F227" s="36"/>
      <c r="G227" s="75">
        <f>G228</f>
        <v>100</v>
      </c>
    </row>
    <row r="228" spans="1:7" ht="150.75" thickBot="1" x14ac:dyDescent="0.35">
      <c r="A228" s="64" t="s">
        <v>290</v>
      </c>
      <c r="B228" s="24">
        <v>925</v>
      </c>
      <c r="C228" s="39" t="s">
        <v>37</v>
      </c>
      <c r="D228" s="39" t="s">
        <v>64</v>
      </c>
      <c r="E228" s="40" t="s">
        <v>291</v>
      </c>
      <c r="F228" s="40">
        <v>200</v>
      </c>
      <c r="G228" s="41">
        <f>+[1]функционал!F113</f>
        <v>100</v>
      </c>
    </row>
    <row r="229" spans="1:7" ht="19.5" thickBot="1" x14ac:dyDescent="0.35">
      <c r="A229" s="18" t="s">
        <v>114</v>
      </c>
      <c r="B229" s="6">
        <v>925</v>
      </c>
      <c r="C229" s="19" t="s">
        <v>115</v>
      </c>
      <c r="D229" s="112"/>
      <c r="E229" s="119"/>
      <c r="F229" s="1" t="s">
        <v>14</v>
      </c>
      <c r="G229" s="106">
        <f>+G230</f>
        <v>0</v>
      </c>
    </row>
    <row r="230" spans="1:7" ht="38.25" thickBot="1" x14ac:dyDescent="0.35">
      <c r="A230" s="66" t="s">
        <v>292</v>
      </c>
      <c r="B230" s="24">
        <v>925</v>
      </c>
      <c r="C230" s="1" t="s">
        <v>115</v>
      </c>
      <c r="D230" s="1" t="s">
        <v>274</v>
      </c>
      <c r="E230" s="120"/>
      <c r="F230" s="1" t="s">
        <v>14</v>
      </c>
      <c r="G230" s="2">
        <f>+G234</f>
        <v>0</v>
      </c>
    </row>
    <row r="231" spans="1:7" ht="75.75" thickBot="1" x14ac:dyDescent="0.35">
      <c r="A231" s="79" t="s">
        <v>235</v>
      </c>
      <c r="B231" s="27">
        <v>925</v>
      </c>
      <c r="C231" s="28" t="s">
        <v>115</v>
      </c>
      <c r="D231" s="28" t="s">
        <v>274</v>
      </c>
      <c r="E231" s="121" t="s">
        <v>236</v>
      </c>
      <c r="F231" s="28"/>
      <c r="G231" s="29">
        <f>G232</f>
        <v>0</v>
      </c>
    </row>
    <row r="232" spans="1:7" ht="75.75" thickBot="1" x14ac:dyDescent="0.35">
      <c r="A232" s="68" t="s">
        <v>243</v>
      </c>
      <c r="B232" s="31">
        <v>925</v>
      </c>
      <c r="C232" s="32" t="s">
        <v>115</v>
      </c>
      <c r="D232" s="32" t="s">
        <v>274</v>
      </c>
      <c r="E232" s="110" t="s">
        <v>244</v>
      </c>
      <c r="F232" s="32"/>
      <c r="G232" s="33">
        <f>G233</f>
        <v>0</v>
      </c>
    </row>
    <row r="233" spans="1:7" ht="38.25" thickBot="1" x14ac:dyDescent="0.35">
      <c r="A233" s="70" t="s">
        <v>245</v>
      </c>
      <c r="B233" s="35">
        <v>925</v>
      </c>
      <c r="C233" s="36" t="s">
        <v>115</v>
      </c>
      <c r="D233" s="36" t="s">
        <v>274</v>
      </c>
      <c r="E233" s="111" t="s">
        <v>246</v>
      </c>
      <c r="F233" s="36"/>
      <c r="G233" s="37">
        <f>G234</f>
        <v>0</v>
      </c>
    </row>
    <row r="234" spans="1:7" ht="207" thickBot="1" x14ac:dyDescent="0.35">
      <c r="A234" s="64" t="s">
        <v>288</v>
      </c>
      <c r="B234" s="24">
        <v>925</v>
      </c>
      <c r="C234" s="39" t="s">
        <v>115</v>
      </c>
      <c r="D234" s="39" t="s">
        <v>274</v>
      </c>
      <c r="E234" s="61" t="s">
        <v>248</v>
      </c>
      <c r="F234" s="61">
        <v>200</v>
      </c>
      <c r="G234" s="72">
        <f>+[1]функционал!F155</f>
        <v>0</v>
      </c>
    </row>
    <row r="235" spans="1:7" ht="19.5" thickBot="1" x14ac:dyDescent="0.35">
      <c r="A235" s="76" t="s">
        <v>74</v>
      </c>
      <c r="B235" s="6">
        <v>925</v>
      </c>
      <c r="C235" s="6">
        <v>10</v>
      </c>
      <c r="D235" s="77"/>
      <c r="E235" s="112"/>
      <c r="F235" s="1" t="s">
        <v>14</v>
      </c>
      <c r="G235" s="107">
        <f>+G236</f>
        <v>200</v>
      </c>
    </row>
    <row r="236" spans="1:7" ht="19.5" thickBot="1" x14ac:dyDescent="0.35">
      <c r="A236" s="66" t="s">
        <v>75</v>
      </c>
      <c r="B236" s="24">
        <v>925</v>
      </c>
      <c r="C236" s="24">
        <v>10</v>
      </c>
      <c r="D236" s="1" t="s">
        <v>16</v>
      </c>
      <c r="E236" s="67"/>
      <c r="F236" s="1" t="s">
        <v>14</v>
      </c>
      <c r="G236" s="108">
        <f>+G240</f>
        <v>200</v>
      </c>
    </row>
    <row r="237" spans="1:7" ht="75.75" thickBot="1" x14ac:dyDescent="0.35">
      <c r="A237" s="79" t="s">
        <v>235</v>
      </c>
      <c r="B237" s="27">
        <v>925</v>
      </c>
      <c r="C237" s="27">
        <v>10</v>
      </c>
      <c r="D237" s="28" t="s">
        <v>16</v>
      </c>
      <c r="E237" s="28" t="s">
        <v>236</v>
      </c>
      <c r="F237" s="28"/>
      <c r="G237" s="73">
        <f>G238</f>
        <v>200</v>
      </c>
    </row>
    <row r="238" spans="1:7" ht="57" thickBot="1" x14ac:dyDescent="0.35">
      <c r="A238" s="68" t="s">
        <v>293</v>
      </c>
      <c r="B238" s="31">
        <v>925</v>
      </c>
      <c r="C238" s="31">
        <v>10</v>
      </c>
      <c r="D238" s="32" t="s">
        <v>16</v>
      </c>
      <c r="E238" s="32" t="s">
        <v>294</v>
      </c>
      <c r="F238" s="32"/>
      <c r="G238" s="74">
        <f>G239</f>
        <v>200</v>
      </c>
    </row>
    <row r="239" spans="1:7" ht="75.75" thickBot="1" x14ac:dyDescent="0.35">
      <c r="A239" s="70" t="s">
        <v>295</v>
      </c>
      <c r="B239" s="35">
        <v>925</v>
      </c>
      <c r="C239" s="35">
        <v>10</v>
      </c>
      <c r="D239" s="36" t="s">
        <v>16</v>
      </c>
      <c r="E239" s="36" t="s">
        <v>296</v>
      </c>
      <c r="F239" s="36"/>
      <c r="G239" s="75">
        <f>G240</f>
        <v>200</v>
      </c>
    </row>
    <row r="240" spans="1:7" ht="188.25" thickBot="1" x14ac:dyDescent="0.35">
      <c r="A240" s="64" t="s">
        <v>297</v>
      </c>
      <c r="B240" s="24">
        <v>925</v>
      </c>
      <c r="C240" s="61">
        <v>10</v>
      </c>
      <c r="D240" s="39" t="s">
        <v>16</v>
      </c>
      <c r="E240" s="61" t="s">
        <v>296</v>
      </c>
      <c r="F240" s="61">
        <v>300</v>
      </c>
      <c r="G240" s="84">
        <f>+[1]функционал!F201</f>
        <v>200</v>
      </c>
    </row>
    <row r="241" spans="1:7" ht="38.25" thickBot="1" x14ac:dyDescent="0.35">
      <c r="A241" s="42" t="s">
        <v>298</v>
      </c>
      <c r="B241" s="43">
        <v>927</v>
      </c>
      <c r="C241" s="15"/>
      <c r="D241" s="15"/>
      <c r="E241" s="15"/>
      <c r="F241" s="15"/>
      <c r="G241" s="97">
        <f>+G242+G256+G262+G268</f>
        <v>35455.427853599998</v>
      </c>
    </row>
    <row r="242" spans="1:7" ht="19.5" thickBot="1" x14ac:dyDescent="0.35">
      <c r="A242" s="18" t="s">
        <v>12</v>
      </c>
      <c r="B242" s="6">
        <v>927</v>
      </c>
      <c r="C242" s="19" t="s">
        <v>13</v>
      </c>
      <c r="D242" s="20"/>
      <c r="E242" s="20"/>
      <c r="F242" s="1" t="s">
        <v>14</v>
      </c>
      <c r="G242" s="22">
        <f>+G243+G251</f>
        <v>7657.1278535999991</v>
      </c>
    </row>
    <row r="243" spans="1:7" ht="57" thickBot="1" x14ac:dyDescent="0.35">
      <c r="A243" s="66" t="s">
        <v>299</v>
      </c>
      <c r="B243" s="24">
        <v>927</v>
      </c>
      <c r="C243" s="1" t="s">
        <v>13</v>
      </c>
      <c r="D243" s="1" t="s">
        <v>88</v>
      </c>
      <c r="E243" s="45"/>
      <c r="F243" s="1" t="s">
        <v>14</v>
      </c>
      <c r="G243" s="108">
        <f>+G247+G248+G249</f>
        <v>5977.1278535999991</v>
      </c>
    </row>
    <row r="244" spans="1:7" ht="38.25" thickBot="1" x14ac:dyDescent="0.35">
      <c r="A244" s="79" t="s">
        <v>300</v>
      </c>
      <c r="B244" s="27">
        <v>927</v>
      </c>
      <c r="C244" s="28" t="s">
        <v>13</v>
      </c>
      <c r="D244" s="28" t="s">
        <v>88</v>
      </c>
      <c r="E244" s="28" t="s">
        <v>301</v>
      </c>
      <c r="F244" s="28"/>
      <c r="G244" s="73">
        <f>G245</f>
        <v>5977.1278535999991</v>
      </c>
    </row>
    <row r="245" spans="1:7" ht="38.25" thickBot="1" x14ac:dyDescent="0.35">
      <c r="A245" s="68" t="s">
        <v>302</v>
      </c>
      <c r="B245" s="31">
        <v>927</v>
      </c>
      <c r="C245" s="32" t="s">
        <v>13</v>
      </c>
      <c r="D245" s="32" t="s">
        <v>88</v>
      </c>
      <c r="E245" s="32" t="s">
        <v>303</v>
      </c>
      <c r="F245" s="32"/>
      <c r="G245" s="74">
        <f>G246</f>
        <v>5977.1278535999991</v>
      </c>
    </row>
    <row r="246" spans="1:7" ht="57" thickBot="1" x14ac:dyDescent="0.35">
      <c r="A246" s="70" t="s">
        <v>304</v>
      </c>
      <c r="B246" s="35">
        <v>927</v>
      </c>
      <c r="C246" s="36" t="s">
        <v>13</v>
      </c>
      <c r="D246" s="36" t="s">
        <v>88</v>
      </c>
      <c r="E246" s="36" t="s">
        <v>305</v>
      </c>
      <c r="F246" s="36"/>
      <c r="G246" s="75">
        <f>G247+G248+G249</f>
        <v>5977.1278535999991</v>
      </c>
    </row>
    <row r="247" spans="1:7" ht="188.25" thickBot="1" x14ac:dyDescent="0.35">
      <c r="A247" s="48" t="s">
        <v>306</v>
      </c>
      <c r="B247" s="24">
        <v>927</v>
      </c>
      <c r="C247" s="39" t="s">
        <v>13</v>
      </c>
      <c r="D247" s="39" t="s">
        <v>88</v>
      </c>
      <c r="E247" s="40" t="s">
        <v>307</v>
      </c>
      <c r="F247" s="40">
        <v>100</v>
      </c>
      <c r="G247" s="49">
        <f>+[1]функционал!F41</f>
        <v>5298.7278535999994</v>
      </c>
    </row>
    <row r="248" spans="1:7" ht="150.75" thickBot="1" x14ac:dyDescent="0.35">
      <c r="A248" s="48" t="s">
        <v>308</v>
      </c>
      <c r="B248" s="24">
        <v>927</v>
      </c>
      <c r="C248" s="39" t="s">
        <v>13</v>
      </c>
      <c r="D248" s="39" t="s">
        <v>88</v>
      </c>
      <c r="E248" s="40" t="s">
        <v>307</v>
      </c>
      <c r="F248" s="40">
        <v>200</v>
      </c>
      <c r="G248" s="49">
        <f>+[1]функционал!F42</f>
        <v>678.39999999999964</v>
      </c>
    </row>
    <row r="249" spans="1:7" ht="132" thickBot="1" x14ac:dyDescent="0.35">
      <c r="A249" s="48" t="s">
        <v>309</v>
      </c>
      <c r="B249" s="24">
        <v>927</v>
      </c>
      <c r="C249" s="39" t="s">
        <v>13</v>
      </c>
      <c r="D249" s="39" t="s">
        <v>88</v>
      </c>
      <c r="E249" s="40" t="s">
        <v>307</v>
      </c>
      <c r="F249" s="40">
        <v>800</v>
      </c>
      <c r="G249" s="49">
        <f>+[1]функционал!F43</f>
        <v>0</v>
      </c>
    </row>
    <row r="250" spans="1:7" ht="19.5" thickBot="1" x14ac:dyDescent="0.35">
      <c r="A250" s="18" t="s">
        <v>12</v>
      </c>
      <c r="B250" s="6">
        <v>927</v>
      </c>
      <c r="C250" s="105" t="s">
        <v>13</v>
      </c>
      <c r="D250" s="20"/>
      <c r="E250" s="122"/>
      <c r="F250" s="123"/>
      <c r="G250" s="124">
        <f>G251</f>
        <v>1680</v>
      </c>
    </row>
    <row r="251" spans="1:7" ht="19.5" thickBot="1" x14ac:dyDescent="0.35">
      <c r="A251" s="64" t="s">
        <v>51</v>
      </c>
      <c r="B251" s="24">
        <v>927</v>
      </c>
      <c r="C251" s="39" t="s">
        <v>13</v>
      </c>
      <c r="D251" s="39" t="s">
        <v>52</v>
      </c>
      <c r="E251" s="67"/>
      <c r="F251" s="1" t="s">
        <v>14</v>
      </c>
      <c r="G251" s="65">
        <f>+G255</f>
        <v>1680</v>
      </c>
    </row>
    <row r="252" spans="1:7" ht="38.25" thickBot="1" x14ac:dyDescent="0.35">
      <c r="A252" s="79" t="s">
        <v>300</v>
      </c>
      <c r="B252" s="27">
        <v>927</v>
      </c>
      <c r="C252" s="28" t="s">
        <v>13</v>
      </c>
      <c r="D252" s="28" t="s">
        <v>52</v>
      </c>
      <c r="E252" s="28" t="s">
        <v>301</v>
      </c>
      <c r="F252" s="28"/>
      <c r="G252" s="98">
        <f>G253</f>
        <v>1680</v>
      </c>
    </row>
    <row r="253" spans="1:7" ht="38.25" thickBot="1" x14ac:dyDescent="0.35">
      <c r="A253" s="68" t="s">
        <v>310</v>
      </c>
      <c r="B253" s="31">
        <v>927</v>
      </c>
      <c r="C253" s="32" t="s">
        <v>13</v>
      </c>
      <c r="D253" s="32" t="s">
        <v>52</v>
      </c>
      <c r="E253" s="32" t="s">
        <v>311</v>
      </c>
      <c r="F253" s="32"/>
      <c r="G253" s="69">
        <f>G254</f>
        <v>1680</v>
      </c>
    </row>
    <row r="254" spans="1:7" ht="38.25" thickBot="1" x14ac:dyDescent="0.35">
      <c r="A254" s="70" t="s">
        <v>312</v>
      </c>
      <c r="B254" s="35">
        <v>927</v>
      </c>
      <c r="C254" s="36" t="s">
        <v>13</v>
      </c>
      <c r="D254" s="36" t="s">
        <v>52</v>
      </c>
      <c r="E254" s="36" t="s">
        <v>313</v>
      </c>
      <c r="F254" s="36"/>
      <c r="G254" s="71">
        <f>G255</f>
        <v>1680</v>
      </c>
    </row>
    <row r="255" spans="1:7" ht="113.25" thickBot="1" x14ac:dyDescent="0.35">
      <c r="A255" s="64" t="s">
        <v>314</v>
      </c>
      <c r="B255" s="24">
        <v>927</v>
      </c>
      <c r="C255" s="39" t="s">
        <v>13</v>
      </c>
      <c r="D255" s="39" t="s">
        <v>52</v>
      </c>
      <c r="E255" s="61" t="s">
        <v>315</v>
      </c>
      <c r="F255" s="61">
        <v>800</v>
      </c>
      <c r="G255" s="125">
        <f>+[1]функционал!F71</f>
        <v>1680</v>
      </c>
    </row>
    <row r="256" spans="1:7" ht="19.5" thickBot="1" x14ac:dyDescent="0.35">
      <c r="A256" s="76" t="s">
        <v>74</v>
      </c>
      <c r="B256" s="6">
        <v>927</v>
      </c>
      <c r="C256" s="6">
        <v>10</v>
      </c>
      <c r="D256" s="77"/>
      <c r="E256" s="112"/>
      <c r="F256" s="1" t="s">
        <v>14</v>
      </c>
      <c r="G256" s="107">
        <f>+G257</f>
        <v>2992.3</v>
      </c>
    </row>
    <row r="257" spans="1:7" ht="19.5" thickBot="1" x14ac:dyDescent="0.35">
      <c r="A257" s="66" t="s">
        <v>316</v>
      </c>
      <c r="B257" s="24">
        <v>927</v>
      </c>
      <c r="C257" s="24">
        <v>10</v>
      </c>
      <c r="D257" s="1" t="s">
        <v>13</v>
      </c>
      <c r="E257" s="67"/>
      <c r="F257" s="1" t="s">
        <v>14</v>
      </c>
      <c r="G257" s="108">
        <f>+G261</f>
        <v>2992.3</v>
      </c>
    </row>
    <row r="258" spans="1:7" ht="38.25" thickBot="1" x14ac:dyDescent="0.35">
      <c r="A258" s="79" t="s">
        <v>300</v>
      </c>
      <c r="B258" s="27">
        <v>927</v>
      </c>
      <c r="C258" s="27">
        <v>10</v>
      </c>
      <c r="D258" s="28" t="s">
        <v>13</v>
      </c>
      <c r="E258" s="28" t="s">
        <v>301</v>
      </c>
      <c r="F258" s="28"/>
      <c r="G258" s="73">
        <f>G259</f>
        <v>2992.3</v>
      </c>
    </row>
    <row r="259" spans="1:7" ht="94.5" thickBot="1" x14ac:dyDescent="0.35">
      <c r="A259" s="68" t="s">
        <v>317</v>
      </c>
      <c r="B259" s="31">
        <v>927</v>
      </c>
      <c r="C259" s="31">
        <v>10</v>
      </c>
      <c r="D259" s="32" t="s">
        <v>13</v>
      </c>
      <c r="E259" s="32" t="s">
        <v>318</v>
      </c>
      <c r="F259" s="32"/>
      <c r="G259" s="74">
        <f>G260</f>
        <v>2992.3</v>
      </c>
    </row>
    <row r="260" spans="1:7" ht="94.5" thickBot="1" x14ac:dyDescent="0.35">
      <c r="A260" s="70" t="s">
        <v>319</v>
      </c>
      <c r="B260" s="35">
        <v>927</v>
      </c>
      <c r="C260" s="35">
        <v>10</v>
      </c>
      <c r="D260" s="36" t="s">
        <v>13</v>
      </c>
      <c r="E260" s="36" t="s">
        <v>320</v>
      </c>
      <c r="F260" s="36"/>
      <c r="G260" s="75">
        <f>G261</f>
        <v>2992.3</v>
      </c>
    </row>
    <row r="261" spans="1:7" ht="169.5" thickBot="1" x14ac:dyDescent="0.35">
      <c r="A261" s="64" t="s">
        <v>321</v>
      </c>
      <c r="B261" s="24">
        <v>927</v>
      </c>
      <c r="C261" s="61">
        <v>10</v>
      </c>
      <c r="D261" s="39" t="s">
        <v>13</v>
      </c>
      <c r="E261" s="109" t="s">
        <v>322</v>
      </c>
      <c r="F261" s="109">
        <v>300</v>
      </c>
      <c r="G261" s="84">
        <f>+[1]функционал!F196</f>
        <v>2992.3</v>
      </c>
    </row>
    <row r="262" spans="1:7" ht="38.25" thickBot="1" x14ac:dyDescent="0.35">
      <c r="A262" s="76" t="s">
        <v>323</v>
      </c>
      <c r="B262" s="6">
        <v>927</v>
      </c>
      <c r="C262" s="6">
        <v>13</v>
      </c>
      <c r="D262" s="126"/>
      <c r="E262" s="112"/>
      <c r="F262" s="1" t="s">
        <v>14</v>
      </c>
      <c r="G262" s="107">
        <f>+G263</f>
        <v>1156</v>
      </c>
    </row>
    <row r="263" spans="1:7" ht="38.25" thickBot="1" x14ac:dyDescent="0.35">
      <c r="A263" s="66" t="s">
        <v>324</v>
      </c>
      <c r="B263" s="24">
        <v>927</v>
      </c>
      <c r="C263" s="88">
        <v>13</v>
      </c>
      <c r="D263" s="88" t="s">
        <v>13</v>
      </c>
      <c r="E263" s="67"/>
      <c r="F263" s="1" t="s">
        <v>14</v>
      </c>
      <c r="G263" s="108">
        <f>+G267</f>
        <v>1156</v>
      </c>
    </row>
    <row r="264" spans="1:7" ht="38.25" thickBot="1" x14ac:dyDescent="0.35">
      <c r="A264" s="79" t="s">
        <v>300</v>
      </c>
      <c r="B264" s="27">
        <v>927</v>
      </c>
      <c r="C264" s="93" t="s">
        <v>52</v>
      </c>
      <c r="D264" s="93" t="s">
        <v>13</v>
      </c>
      <c r="E264" s="28" t="s">
        <v>301</v>
      </c>
      <c r="F264" s="28"/>
      <c r="G264" s="73">
        <f>G265</f>
        <v>1156</v>
      </c>
    </row>
    <row r="265" spans="1:7" ht="38.25" thickBot="1" x14ac:dyDescent="0.35">
      <c r="A265" s="68" t="s">
        <v>310</v>
      </c>
      <c r="B265" s="31">
        <v>927</v>
      </c>
      <c r="C265" s="94" t="s">
        <v>52</v>
      </c>
      <c r="D265" s="94" t="s">
        <v>13</v>
      </c>
      <c r="E265" s="32" t="s">
        <v>311</v>
      </c>
      <c r="F265" s="32"/>
      <c r="G265" s="74">
        <f>G266</f>
        <v>1156</v>
      </c>
    </row>
    <row r="266" spans="1:7" ht="38.25" thickBot="1" x14ac:dyDescent="0.35">
      <c r="A266" s="70" t="s">
        <v>325</v>
      </c>
      <c r="B266" s="35">
        <v>927</v>
      </c>
      <c r="C266" s="89" t="s">
        <v>52</v>
      </c>
      <c r="D266" s="89" t="s">
        <v>13</v>
      </c>
      <c r="E266" s="36" t="s">
        <v>326</v>
      </c>
      <c r="F266" s="36"/>
      <c r="G266" s="75">
        <f>G267</f>
        <v>1156</v>
      </c>
    </row>
    <row r="267" spans="1:7" ht="113.25" thickBot="1" x14ac:dyDescent="0.35">
      <c r="A267" s="64" t="s">
        <v>327</v>
      </c>
      <c r="B267" s="24">
        <v>927</v>
      </c>
      <c r="C267" s="91">
        <v>13</v>
      </c>
      <c r="D267" s="91" t="s">
        <v>13</v>
      </c>
      <c r="E267" s="91" t="s">
        <v>328</v>
      </c>
      <c r="F267" s="61">
        <v>700</v>
      </c>
      <c r="G267" s="72">
        <f>+[1]функционал!F246</f>
        <v>1156</v>
      </c>
    </row>
    <row r="268" spans="1:7" ht="75.75" thickBot="1" x14ac:dyDescent="0.35">
      <c r="A268" s="76" t="s">
        <v>329</v>
      </c>
      <c r="B268" s="6">
        <v>927</v>
      </c>
      <c r="C268" s="6">
        <v>14</v>
      </c>
      <c r="D268" s="126"/>
      <c r="E268" s="112"/>
      <c r="F268" s="1" t="s">
        <v>14</v>
      </c>
      <c r="G268" s="107">
        <f>+G269+G275</f>
        <v>23650</v>
      </c>
    </row>
    <row r="269" spans="1:7" ht="57" thickBot="1" x14ac:dyDescent="0.35">
      <c r="A269" s="66" t="s">
        <v>330</v>
      </c>
      <c r="B269" s="24">
        <v>927</v>
      </c>
      <c r="C269" s="88">
        <v>14</v>
      </c>
      <c r="D269" s="88" t="s">
        <v>13</v>
      </c>
      <c r="E269" s="67"/>
      <c r="F269" s="1" t="s">
        <v>14</v>
      </c>
      <c r="G269" s="108">
        <f>+G273+G274</f>
        <v>8671</v>
      </c>
    </row>
    <row r="270" spans="1:7" ht="38.25" thickBot="1" x14ac:dyDescent="0.35">
      <c r="A270" s="79" t="s">
        <v>300</v>
      </c>
      <c r="B270" s="27">
        <v>927</v>
      </c>
      <c r="C270" s="93" t="s">
        <v>94</v>
      </c>
      <c r="D270" s="93" t="s">
        <v>13</v>
      </c>
      <c r="E270" s="28" t="s">
        <v>301</v>
      </c>
      <c r="F270" s="28"/>
      <c r="G270" s="73">
        <f>G271</f>
        <v>8671</v>
      </c>
    </row>
    <row r="271" spans="1:7" ht="38.25" thickBot="1" x14ac:dyDescent="0.35">
      <c r="A271" s="68" t="s">
        <v>310</v>
      </c>
      <c r="B271" s="31">
        <v>927</v>
      </c>
      <c r="C271" s="94" t="s">
        <v>94</v>
      </c>
      <c r="D271" s="94" t="s">
        <v>13</v>
      </c>
      <c r="E271" s="32" t="s">
        <v>311</v>
      </c>
      <c r="F271" s="32"/>
      <c r="G271" s="74">
        <f>G272</f>
        <v>8671</v>
      </c>
    </row>
    <row r="272" spans="1:7" ht="57" thickBot="1" x14ac:dyDescent="0.35">
      <c r="A272" s="70" t="s">
        <v>331</v>
      </c>
      <c r="B272" s="35">
        <v>927</v>
      </c>
      <c r="C272" s="89" t="s">
        <v>94</v>
      </c>
      <c r="D272" s="89" t="s">
        <v>13</v>
      </c>
      <c r="E272" s="36" t="s">
        <v>332</v>
      </c>
      <c r="F272" s="36"/>
      <c r="G272" s="75">
        <f>G273+G274</f>
        <v>8671</v>
      </c>
    </row>
    <row r="273" spans="1:7" ht="113.25" thickBot="1" x14ac:dyDescent="0.35">
      <c r="A273" s="64" t="s">
        <v>333</v>
      </c>
      <c r="B273" s="24">
        <v>927</v>
      </c>
      <c r="C273" s="91">
        <v>14</v>
      </c>
      <c r="D273" s="91" t="s">
        <v>13</v>
      </c>
      <c r="E273" s="109" t="s">
        <v>334</v>
      </c>
      <c r="F273" s="61">
        <v>500</v>
      </c>
      <c r="G273" s="72">
        <f>+[1]функционал!F252</f>
        <v>3800</v>
      </c>
    </row>
    <row r="274" spans="1:7" ht="132" thickBot="1" x14ac:dyDescent="0.35">
      <c r="A274" s="64" t="s">
        <v>335</v>
      </c>
      <c r="B274" s="24">
        <v>927</v>
      </c>
      <c r="C274" s="91">
        <v>14</v>
      </c>
      <c r="D274" s="91" t="s">
        <v>13</v>
      </c>
      <c r="E274" s="109" t="s">
        <v>336</v>
      </c>
      <c r="F274" s="61">
        <v>500</v>
      </c>
      <c r="G274" s="72">
        <f>+[1]функционал!F253</f>
        <v>4871</v>
      </c>
    </row>
    <row r="275" spans="1:7" ht="19.5" thickBot="1" x14ac:dyDescent="0.35">
      <c r="A275" s="66" t="s">
        <v>93</v>
      </c>
      <c r="B275" s="24">
        <v>927</v>
      </c>
      <c r="C275" s="88">
        <v>14</v>
      </c>
      <c r="D275" s="88" t="s">
        <v>16</v>
      </c>
      <c r="E275" s="67"/>
      <c r="F275" s="1" t="s">
        <v>14</v>
      </c>
      <c r="G275" s="108">
        <f>+G279+G280</f>
        <v>14979</v>
      </c>
    </row>
    <row r="276" spans="1:7" ht="38.25" thickBot="1" x14ac:dyDescent="0.35">
      <c r="A276" s="79" t="s">
        <v>300</v>
      </c>
      <c r="B276" s="27">
        <v>927</v>
      </c>
      <c r="C276" s="93" t="s">
        <v>94</v>
      </c>
      <c r="D276" s="93" t="s">
        <v>16</v>
      </c>
      <c r="E276" s="28" t="s">
        <v>301</v>
      </c>
      <c r="F276" s="28"/>
      <c r="G276" s="73">
        <f>G277</f>
        <v>14979</v>
      </c>
    </row>
    <row r="277" spans="1:7" ht="38.25" thickBot="1" x14ac:dyDescent="0.35">
      <c r="A277" s="68" t="s">
        <v>310</v>
      </c>
      <c r="B277" s="31">
        <v>927</v>
      </c>
      <c r="C277" s="94" t="s">
        <v>94</v>
      </c>
      <c r="D277" s="94" t="s">
        <v>16</v>
      </c>
      <c r="E277" s="32" t="s">
        <v>311</v>
      </c>
      <c r="F277" s="32"/>
      <c r="G277" s="74">
        <f>G278</f>
        <v>14979</v>
      </c>
    </row>
    <row r="278" spans="1:7" ht="57" thickBot="1" x14ac:dyDescent="0.35">
      <c r="A278" s="70" t="s">
        <v>331</v>
      </c>
      <c r="B278" s="35">
        <v>927</v>
      </c>
      <c r="C278" s="89" t="s">
        <v>94</v>
      </c>
      <c r="D278" s="89" t="s">
        <v>16</v>
      </c>
      <c r="E278" s="36" t="s">
        <v>332</v>
      </c>
      <c r="F278" s="36"/>
      <c r="G278" s="75">
        <f>G279+G280</f>
        <v>14979</v>
      </c>
    </row>
    <row r="279" spans="1:7" ht="113.25" thickBot="1" x14ac:dyDescent="0.35">
      <c r="A279" s="64" t="s">
        <v>337</v>
      </c>
      <c r="B279" s="24">
        <v>927</v>
      </c>
      <c r="C279" s="91">
        <v>14</v>
      </c>
      <c r="D279" s="91" t="s">
        <v>16</v>
      </c>
      <c r="E279" s="109" t="s">
        <v>338</v>
      </c>
      <c r="F279" s="61">
        <v>500</v>
      </c>
      <c r="G279" s="72">
        <f>+[1]функционал!F262</f>
        <v>14979</v>
      </c>
    </row>
    <row r="280" spans="1:7" ht="169.5" thickBot="1" x14ac:dyDescent="0.35">
      <c r="A280" s="64" t="s">
        <v>339</v>
      </c>
      <c r="B280" s="24">
        <v>927</v>
      </c>
      <c r="C280" s="91">
        <v>14</v>
      </c>
      <c r="D280" s="91" t="s">
        <v>16</v>
      </c>
      <c r="E280" s="109" t="s">
        <v>340</v>
      </c>
      <c r="F280" s="61">
        <v>500</v>
      </c>
      <c r="G280" s="72">
        <f>+[1]функционал!F263</f>
        <v>0</v>
      </c>
    </row>
  </sheetData>
  <autoFilter ref="A11:G277"/>
  <mergeCells count="8">
    <mergeCell ref="E1:G4"/>
    <mergeCell ref="A6:G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2015-12-29T11:10:41Z</dcterms:modified>
</cp:coreProperties>
</file>