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280" i="1"/>
  <c r="F271" s="1"/>
  <c r="F279"/>
  <c r="F278"/>
  <c r="F277" s="1"/>
  <c r="F276" s="1"/>
  <c r="F275"/>
  <c r="F274"/>
  <c r="F273"/>
  <c r="F272"/>
  <c r="F270"/>
  <c r="F269"/>
  <c r="F268" s="1"/>
  <c r="F267" s="1"/>
  <c r="F266" s="1"/>
  <c r="F263"/>
  <c r="F262" s="1"/>
  <c r="F261" s="1"/>
  <c r="F260" s="1"/>
  <c r="F259"/>
  <c r="F258" s="1"/>
  <c r="F257"/>
  <c r="F256" s="1"/>
  <c r="F255" s="1"/>
  <c r="F254" s="1"/>
  <c r="F253"/>
  <c r="F252"/>
  <c r="F251" s="1"/>
  <c r="F250" s="1"/>
  <c r="F249" s="1"/>
  <c r="F248"/>
  <c r="F247" s="1"/>
  <c r="F246"/>
  <c r="F245" s="1"/>
  <c r="F244" s="1"/>
  <c r="F243" s="1"/>
  <c r="F242"/>
  <c r="F241"/>
  <c r="F240"/>
  <c r="F239"/>
  <c r="F238"/>
  <c r="F237"/>
  <c r="F236"/>
  <c r="F235"/>
  <c r="F234"/>
  <c r="F233" s="1"/>
  <c r="F232" s="1"/>
  <c r="F231"/>
  <c r="F230"/>
  <c r="F229" s="1"/>
  <c r="F228" s="1"/>
  <c r="F226"/>
  <c r="F225" s="1"/>
  <c r="F224"/>
  <c r="F223" s="1"/>
  <c r="F222"/>
  <c r="F221" s="1"/>
  <c r="F220"/>
  <c r="F219" s="1"/>
  <c r="F218"/>
  <c r="F217" s="1"/>
  <c r="F216"/>
  <c r="F215" s="1"/>
  <c r="F214"/>
  <c r="F213" s="1"/>
  <c r="F212"/>
  <c r="F211" s="1"/>
  <c r="F210"/>
  <c r="F209"/>
  <c r="F208" s="1"/>
  <c r="F207" s="1"/>
  <c r="F206" s="1"/>
  <c r="F203"/>
  <c r="F202"/>
  <c r="F201"/>
  <c r="F199"/>
  <c r="F198"/>
  <c r="F194"/>
  <c r="F193" s="1"/>
  <c r="F192"/>
  <c r="F191"/>
  <c r="F190"/>
  <c r="F187"/>
  <c r="F186" s="1"/>
  <c r="F185" s="1"/>
  <c r="F184"/>
  <c r="F183"/>
  <c r="F182"/>
  <c r="F174"/>
  <c r="F173"/>
  <c r="F168"/>
  <c r="F167" s="1"/>
  <c r="F166" s="1"/>
  <c r="F165" s="1"/>
  <c r="F164"/>
  <c r="F163"/>
  <c r="F162"/>
  <c r="F161"/>
  <c r="F160"/>
  <c r="F156" s="1"/>
  <c r="F159"/>
  <c r="F158"/>
  <c r="F157" s="1"/>
  <c r="F155"/>
  <c r="F154"/>
  <c r="F153"/>
  <c r="F152"/>
  <c r="F151"/>
  <c r="F150"/>
  <c r="F149"/>
  <c r="F148"/>
  <c r="F144" s="1"/>
  <c r="F143"/>
  <c r="F142"/>
  <c r="F141"/>
  <c r="F140"/>
  <c r="F139"/>
  <c r="F138"/>
  <c r="F137"/>
  <c r="F136"/>
  <c r="F135"/>
  <c r="F134"/>
  <c r="F128"/>
  <c r="F127" s="1"/>
  <c r="F126" s="1"/>
  <c r="F125" s="1"/>
  <c r="F124"/>
  <c r="F123" s="1"/>
  <c r="F122" s="1"/>
  <c r="F121" s="1"/>
  <c r="F120"/>
  <c r="F119" s="1"/>
  <c r="F118" s="1"/>
  <c r="F117" s="1"/>
  <c r="F115"/>
  <c r="F114"/>
  <c r="F109"/>
  <c r="F108" s="1"/>
  <c r="F107"/>
  <c r="F106"/>
  <c r="F105"/>
  <c r="F102"/>
  <c r="F101" s="1"/>
  <c r="F100" s="1"/>
  <c r="F96"/>
  <c r="F95"/>
  <c r="F94"/>
  <c r="F93" s="1"/>
  <c r="F92" s="1"/>
  <c r="F91"/>
  <c r="F90" s="1"/>
  <c r="F89" s="1"/>
  <c r="F88"/>
  <c r="F87" s="1"/>
  <c r="F82"/>
  <c r="F81"/>
  <c r="F80"/>
  <c r="F79" s="1"/>
  <c r="F78" s="1"/>
  <c r="F77"/>
  <c r="F76"/>
  <c r="F75"/>
  <c r="F71"/>
  <c r="F70" s="1"/>
  <c r="F69" s="1"/>
  <c r="F68" s="1"/>
  <c r="F67"/>
  <c r="F66"/>
  <c r="F65" s="1"/>
  <c r="F64" s="1"/>
  <c r="F63"/>
  <c r="F62"/>
  <c r="F61" s="1"/>
  <c r="F60" s="1"/>
  <c r="F59" s="1"/>
  <c r="F58"/>
  <c r="F57"/>
  <c r="F56"/>
  <c r="F55"/>
  <c r="F54"/>
  <c r="F53"/>
  <c r="F52" s="1"/>
  <c r="F51" s="1"/>
  <c r="F50" s="1"/>
  <c r="F48"/>
  <c r="F47" s="1"/>
  <c r="F46" s="1"/>
  <c r="F45" s="1"/>
  <c r="F43"/>
  <c r="F42"/>
  <c r="F41"/>
  <c r="F40" s="1"/>
  <c r="F39" s="1"/>
  <c r="F38" s="1"/>
  <c r="F36"/>
  <c r="F35"/>
  <c r="F34"/>
  <c r="F33" s="1"/>
  <c r="F32" s="1"/>
  <c r="F31"/>
  <c r="F30"/>
  <c r="F29"/>
  <c r="F24"/>
  <c r="F19" s="1"/>
  <c r="F23"/>
  <c r="F22"/>
  <c r="F21" s="1"/>
  <c r="F20" s="1"/>
  <c r="F18"/>
  <c r="F17" s="1"/>
  <c r="F16" s="1"/>
  <c r="F15" s="1"/>
  <c r="F14"/>
  <c r="F28" l="1"/>
  <c r="F27" s="1"/>
  <c r="F26" s="1"/>
  <c r="F37"/>
  <c r="F44"/>
  <c r="F74"/>
  <c r="F73" s="1"/>
  <c r="F72" s="1"/>
  <c r="F104"/>
  <c r="F113"/>
  <c r="F112" s="1"/>
  <c r="F111" s="1"/>
  <c r="F110" s="1"/>
  <c r="F116"/>
  <c r="F97" s="1"/>
  <c r="F133"/>
  <c r="F132" s="1"/>
  <c r="F131" s="1"/>
  <c r="F178"/>
  <c r="F200"/>
  <c r="F103"/>
  <c r="F99" s="1"/>
  <c r="F25"/>
  <c r="F84"/>
  <c r="F83" s="1"/>
  <c r="F98"/>
  <c r="F130"/>
  <c r="F147"/>
  <c r="F146" s="1"/>
  <c r="F145" s="1"/>
  <c r="F181"/>
  <c r="F180" s="1"/>
  <c r="F179" s="1"/>
  <c r="F189"/>
  <c r="F188" s="1"/>
  <c r="F197"/>
  <c r="F196" s="1"/>
  <c r="F195" s="1"/>
  <c r="F205"/>
  <c r="F265"/>
  <c r="F264" s="1"/>
  <c r="F49"/>
  <c r="F13" s="1"/>
  <c r="F172"/>
  <c r="F171" s="1"/>
  <c r="F169"/>
  <c r="F227"/>
  <c r="F204" s="1"/>
  <c r="F129" l="1"/>
  <c r="F12" s="1"/>
</calcChain>
</file>

<file path=xl/sharedStrings.xml><?xml version="1.0" encoding="utf-8"?>
<sst xmlns="http://schemas.openxmlformats.org/spreadsheetml/2006/main" count="981" uniqueCount="352">
  <si>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2016 год
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</si>
  <si>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</si>
  <si>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</si>
  <si>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</si>
  <si>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</si>
  <si>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</si>
  <si>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</si>
  <si>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</si>
  <si>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</si>
  <si>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</si>
  <si>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</si>
  <si>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</si>
  <si>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</si>
  <si>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2015-2020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</si>
  <si>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</si>
  <si>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</si>
  <si>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</si>
  <si>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</si>
  <si>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</si>
  <si>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</si>
  <si>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</si>
  <si>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</si>
  <si>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</si>
  <si>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</si>
  <si>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</si>
  <si>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</si>
  <si>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</si>
  <si>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</si>
  <si>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</si>
  <si>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</si>
  <si>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</si>
  <si>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</si>
  <si>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</si>
  <si>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</si>
  <si>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</si>
  <si>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</si>
  <si>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</si>
  <si>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</si>
  <si>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</si>
  <si>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</si>
  <si>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</si>
  <si>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</si>
  <si>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</si>
  <si>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</si>
  <si>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</si>
  <si>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</si>
  <si>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</si>
  <si>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</si>
  <si>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</si>
  <si>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</si>
  <si>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</si>
  <si>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</si>
  <si>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</si>
  <si>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</si>
  <si>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</si>
  <si>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</si>
  <si>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</si>
  <si>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</si>
  <si>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</si>
  <si>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</si>
  <si>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</si>
  <si>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</si>
  <si>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</si>
  <si>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</si>
  <si>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</si>
  <si>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</si>
  <si>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</si>
  <si>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</si>
  <si>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</si>
  <si>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</si>
  <si>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</si>
  <si>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</si>
  <si>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</si>
  <si>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</si>
  <si>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</si>
  <si>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</si>
  <si>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</si>
  <si>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</si>
  <si>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</si>
  <si>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</si>
  <si>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</si>
  <si>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</si>
  <si>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</si>
  <si>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</si>
  <si>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</si>
  <si>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</si>
  <si>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</si>
  <si>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</si>
  <si>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05 1 02 80250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</si>
  <si>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</si>
  <si>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</si>
  <si>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</si>
  <si>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</si>
  <si>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</si>
  <si>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</si>
  <si>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</si>
  <si>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</si>
  <si>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 xml:space="preserve">13 </t>
  </si>
  <si>
    <t>06 4 02 80590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</si>
  <si>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</si>
  <si>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</si>
  <si>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</si>
  <si>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</si>
  <si>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</si>
  <si>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</si>
  <si>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</si>
  <si>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</si>
  <si>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</si>
  <si>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</si>
  <si>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</si>
  <si>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</si>
  <si>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"Обеспечение деятельности МКУ "Единая дежурно-диспетчерская служба Хохольского муниципального района""</t>
  </si>
  <si>
    <t xml:space="preserve">08 3 00 00000 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</si>
  <si>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</si>
  <si>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</si>
  <si>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</si>
  <si>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</si>
  <si>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</si>
  <si>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</si>
  <si>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</si>
  <si>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</si>
  <si>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</si>
  <si>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</si>
  <si>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</si>
  <si>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</si>
  <si>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</si>
  <si>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</si>
  <si>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</si>
  <si>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</si>
  <si>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</si>
  <si>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</si>
  <si>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</si>
  <si>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</si>
  <si>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</si>
  <si>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</si>
  <si>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</si>
  <si>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</si>
  <si>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10 2 00 00000</t>
  </si>
  <si>
    <t>Основное мероприятие "Дорожная деятельность"</t>
  </si>
  <si>
    <t xml:space="preserve">04 </t>
  </si>
  <si>
    <t xml:space="preserve">09 </t>
  </si>
  <si>
    <t>10 2 02 80270</t>
  </si>
  <si>
    <t>Ремонт и содержание автомобильных  дорог  (Закупка товаров, работ и услуг для государственных (муниципальных) нужд)</t>
  </si>
  <si>
    <t>Ремонт и содержание автомобильных  дорог (Межбюджетные трансферты)</t>
  </si>
  <si>
    <t>Другие вопросы в области национальной экономики</t>
  </si>
  <si>
    <t>12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</si>
  <si>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</si>
  <si>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</si>
  <si>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</si>
  <si>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</si>
  <si>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</si>
  <si>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</si>
  <si>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</si>
  <si>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</si>
  <si>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</si>
  <si>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</si>
  <si>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</si>
  <si>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</si>
  <si>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</si>
  <si>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</si>
  <si>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</si>
  <si>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</si>
  <si>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07 1 01 78430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</si>
  <si>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</si>
  <si>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</si>
  <si>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</si>
  <si>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</si>
  <si>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</si>
  <si>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</si>
  <si>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</si>
  <si>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</si>
  <si>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</si>
  <si>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</si>
  <si>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</si>
  <si>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</si>
  <si>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</si>
  <si>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</si>
  <si>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</si>
  <si>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</si>
  <si>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</si>
  <si>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</si>
  <si>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</si>
  <si>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</si>
  <si>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</si>
  <si>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</si>
  <si>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</si>
  <si>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</si>
  <si>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</si>
  <si>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</si>
  <si>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</si>
  <si>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</si>
  <si>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</si>
  <si>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</si>
  <si>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</si>
  <si>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</si>
  <si>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</si>
  <si>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</si>
  <si>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</si>
  <si>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</si>
  <si>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</si>
  <si>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</si>
  <si>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</si>
  <si>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</si>
  <si>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</si>
  <si>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</si>
  <si>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</si>
  <si>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</si>
  <si>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</si>
  <si>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</si>
  <si>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</si>
  <si>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</si>
  <si>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</si>
  <si>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</si>
  <si>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Другие вопросы в области образования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</si>
  <si>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</si>
  <si>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</si>
  <si>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</si>
  <si>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</si>
  <si>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</si>
  <si>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</si>
  <si>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</si>
  <si>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</si>
  <si>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</si>
  <si>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</si>
  <si>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</si>
  <si>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</si>
  <si>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</si>
  <si>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</si>
  <si>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02 5 03 80590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</si>
  <si>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</si>
  <si>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</si>
  <si>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</si>
  <si>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</si>
  <si>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</si>
  <si>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</si>
  <si>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</si>
  <si>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</si>
  <si>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</si>
  <si>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</si>
  <si>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</si>
  <si>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</si>
  <si>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02 6 01 51460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</si>
  <si>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</si>
  <si>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</si>
  <si>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</si>
  <si>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</si>
  <si>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</si>
  <si>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</si>
  <si>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</si>
  <si>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</si>
  <si>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</si>
  <si>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</si>
  <si>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</si>
  <si>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</si>
  <si>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</si>
  <si>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Социальное обеспечение населения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</si>
  <si>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</si>
  <si>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</si>
  <si>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</si>
  <si>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</si>
  <si>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</si>
  <si>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</si>
  <si>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</si>
  <si>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</si>
  <si>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</si>
  <si>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</si>
  <si>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</si>
  <si>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</si>
  <si>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</si>
  <si>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</si>
  <si>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</si>
  <si>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</si>
  <si>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</si>
  <si>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</si>
  <si>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</si>
  <si>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</si>
  <si>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</si>
  <si>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</si>
  <si>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</si>
  <si>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</si>
  <si>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</si>
  <si>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</si>
  <si>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</si>
  <si>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</si>
  <si>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</si>
  <si>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</si>
  <si>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</si>
  <si>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</si>
  <si>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</si>
  <si>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</si>
  <si>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</si>
  <si>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</si>
  <si>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</si>
  <si>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</si>
  <si>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</si>
  <si>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</si>
  <si>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</si>
  <si>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</si>
  <si>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</si>
  <si>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</si>
  <si>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</si>
  <si>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</si>
  <si>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</si>
  <si>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</si>
  <si>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</si>
  <si>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</si>
  <si>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</si>
  <si>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</si>
  <si>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</si>
  <si>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</si>
  <si>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</si>
  <si>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</si>
  <si>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</si>
  <si>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</si>
  <si>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</si>
  <si>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</si>
  <si>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</si>
  <si>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</si>
  <si>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</si>
  <si>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</si>
  <si>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</si>
  <si>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</si>
  <si>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05 1 03 80640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</si>
  <si>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</si>
  <si>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</si>
  <si>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</si>
  <si>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</si>
  <si>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</si>
  <si>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</si>
  <si>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</si>
  <si>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</si>
  <si>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</si>
  <si>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</si>
  <si>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</si>
  <si>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</si>
  <si>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</si>
  <si>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</si>
  <si>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</si>
  <si>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</si>
  <si>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</si>
  <si>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</si>
  <si>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</si>
  <si>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</si>
  <si>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</si>
  <si>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</si>
  <si>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</si>
  <si>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</si>
  <si>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</si>
  <si>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</si>
  <si>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</si>
  <si>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05 1 02 80220</t>
  </si>
  <si>
    <t>Приложение № 12                                                                                к решению Совета народных депутатов                                          Хохольского муниципального района Воронежской области  от 27.12.2016 года № 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</si>
</sst>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0">
    <xf numFmtId="0" fontId="0" fillId="0" borderId="0" xfId="0"/>
    <xf numFmtId="0" fontId="1" fillId="0" borderId="0" xfId="0" applyFont="1" applyFill="1" applyBorder="1"/>
    <xf numFmtId="0" fontId="5" fillId="0" borderId="0" xfId="1" applyFont="1" applyFill="1" applyBorder="1"/>
    <xf numFmtId="0" fontId="6" fillId="0" borderId="2" xfId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 wrapText="1"/>
    </xf>
    <xf numFmtId="0" fontId="6" fillId="2" borderId="4" xfId="1" applyFont="1" applyFill="1" applyBorder="1" applyAlignment="1">
      <alignment horizontal="center" wrapText="1"/>
    </xf>
    <xf numFmtId="164" fontId="7" fillId="2" borderId="4" xfId="1" applyNumberFormat="1" applyFont="1" applyFill="1" applyBorder="1" applyAlignment="1">
      <alignment horizontal="center"/>
    </xf>
    <xf numFmtId="0" fontId="6" fillId="3" borderId="3" xfId="1" applyFont="1" applyFill="1" applyBorder="1" applyAlignment="1">
      <alignment horizontal="left" wrapText="1"/>
    </xf>
    <xf numFmtId="49" fontId="6" fillId="3" borderId="4" xfId="1" applyNumberFormat="1" applyFont="1" applyFill="1" applyBorder="1" applyAlignment="1">
      <alignment horizontal="center" wrapText="1"/>
    </xf>
    <xf numFmtId="0" fontId="6" fillId="3" borderId="4" xfId="1" applyFont="1" applyFill="1" applyBorder="1" applyAlignment="1">
      <alignment horizontal="center" wrapText="1"/>
    </xf>
    <xf numFmtId="164" fontId="7" fillId="3" borderId="4" xfId="1" applyNumberFormat="1" applyFont="1" applyFill="1" applyBorder="1" applyAlignment="1">
      <alignment horizontal="center"/>
    </xf>
    <xf numFmtId="0" fontId="8" fillId="4" borderId="3" xfId="1" applyFont="1" applyFill="1" applyBorder="1" applyAlignment="1">
      <alignment horizontal="left" wrapText="1"/>
    </xf>
    <xf numFmtId="49" fontId="8" fillId="4" borderId="4" xfId="1" applyNumberFormat="1" applyFont="1" applyFill="1" applyBorder="1" applyAlignment="1">
      <alignment horizontal="center" wrapText="1"/>
    </xf>
    <xf numFmtId="0" fontId="8" fillId="4" borderId="4" xfId="1" applyFont="1" applyFill="1" applyBorder="1" applyAlignment="1">
      <alignment horizontal="center" wrapText="1"/>
    </xf>
    <xf numFmtId="164" fontId="8" fillId="4" borderId="4" xfId="1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49" fontId="8" fillId="5" borderId="4" xfId="1" applyNumberFormat="1" applyFont="1" applyFill="1" applyBorder="1" applyAlignment="1">
      <alignment horizontal="center" wrapText="1"/>
    </xf>
    <xf numFmtId="0" fontId="8" fillId="5" borderId="4" xfId="1" applyFont="1" applyFill="1" applyBorder="1" applyAlignment="1">
      <alignment horizontal="center" wrapText="1"/>
    </xf>
    <xf numFmtId="164" fontId="8" fillId="5" borderId="4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49" fontId="8" fillId="6" borderId="4" xfId="1" applyNumberFormat="1" applyFont="1" applyFill="1" applyBorder="1" applyAlignment="1">
      <alignment horizontal="center" wrapText="1"/>
    </xf>
    <xf numFmtId="0" fontId="8" fillId="6" borderId="4" xfId="1" applyFont="1" applyFill="1" applyBorder="1" applyAlignment="1">
      <alignment horizontal="center" wrapText="1"/>
    </xf>
    <xf numFmtId="164" fontId="8" fillId="6" borderId="4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49" fontId="8" fillId="7" borderId="4" xfId="1" applyNumberFormat="1" applyFont="1" applyFill="1" applyBorder="1" applyAlignment="1">
      <alignment horizontal="center" wrapText="1"/>
    </xf>
    <xf numFmtId="0" fontId="8" fillId="7" borderId="4" xfId="1" applyFont="1" applyFill="1" applyBorder="1" applyAlignment="1">
      <alignment horizontal="center" wrapText="1"/>
    </xf>
    <xf numFmtId="164" fontId="8" fillId="7" borderId="4" xfId="1" applyNumberFormat="1" applyFont="1" applyFill="1" applyBorder="1" applyAlignment="1">
      <alignment horizontal="center"/>
    </xf>
    <xf numFmtId="0" fontId="8" fillId="8" borderId="4" xfId="2" applyNumberFormat="1" applyFont="1" applyFill="1" applyBorder="1" applyAlignment="1">
      <alignment wrapText="1"/>
    </xf>
    <xf numFmtId="49" fontId="8" fillId="8" borderId="4" xfId="1" applyNumberFormat="1" applyFont="1" applyFill="1" applyBorder="1" applyAlignment="1">
      <alignment horizontal="center" wrapText="1"/>
    </xf>
    <xf numFmtId="0" fontId="8" fillId="8" borderId="4" xfId="1" applyFont="1" applyFill="1" applyBorder="1" applyAlignment="1">
      <alignment horizontal="center" wrapText="1"/>
    </xf>
    <xf numFmtId="164" fontId="8" fillId="8" borderId="4" xfId="1" applyNumberFormat="1" applyFont="1" applyFill="1" applyBorder="1" applyAlignment="1">
      <alignment horizontal="center" wrapText="1"/>
    </xf>
    <xf numFmtId="0" fontId="8" fillId="8" borderId="4" xfId="1" applyFont="1" applyFill="1" applyBorder="1" applyAlignment="1">
      <alignment horizontal="left" wrapText="1"/>
    </xf>
    <xf numFmtId="164" fontId="8" fillId="8" borderId="4" xfId="1" applyNumberFormat="1" applyFont="1" applyFill="1" applyBorder="1" applyAlignment="1">
      <alignment horizontal="center"/>
    </xf>
    <xf numFmtId="0" fontId="8" fillId="4" borderId="3" xfId="1" applyFont="1" applyFill="1" applyBorder="1" applyAlignment="1">
      <alignment wrapText="1"/>
    </xf>
    <xf numFmtId="164" fontId="8" fillId="4" borderId="4" xfId="1" applyNumberFormat="1" applyFont="1" applyFill="1" applyBorder="1" applyAlignment="1">
      <alignment horizontal="center" wrapText="1"/>
    </xf>
    <xf numFmtId="164" fontId="8" fillId="5" borderId="4" xfId="1" applyNumberFormat="1" applyFont="1" applyFill="1" applyBorder="1" applyAlignment="1">
      <alignment horizontal="center" wrapText="1"/>
    </xf>
    <xf numFmtId="164" fontId="8" fillId="6" borderId="4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4" xfId="1" applyNumberFormat="1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wrapText="1"/>
    </xf>
    <xf numFmtId="0" fontId="8" fillId="4" borderId="4" xfId="0" applyFont="1" applyFill="1" applyBorder="1" applyAlignment="1">
      <alignment horizontal="center" wrapText="1"/>
    </xf>
    <xf numFmtId="164" fontId="8" fillId="4" borderId="4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0" fontId="8" fillId="5" borderId="4" xfId="0" applyFont="1" applyFill="1" applyBorder="1" applyAlignment="1">
      <alignment horizontal="center" wrapText="1"/>
    </xf>
    <xf numFmtId="164" fontId="8" fillId="5" borderId="4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0" fontId="8" fillId="6" borderId="4" xfId="0" applyFont="1" applyFill="1" applyBorder="1" applyAlignment="1">
      <alignment horizontal="center" wrapText="1"/>
    </xf>
    <xf numFmtId="164" fontId="8" fillId="6" borderId="4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0" fontId="8" fillId="7" borderId="4" xfId="0" applyFont="1" applyFill="1" applyBorder="1" applyAlignment="1">
      <alignment horizontal="center" wrapText="1"/>
    </xf>
    <xf numFmtId="164" fontId="8" fillId="7" borderId="4" xfId="0" applyNumberFormat="1" applyFont="1" applyFill="1" applyBorder="1" applyAlignment="1">
      <alignment horizontal="center" wrapText="1"/>
    </xf>
    <xf numFmtId="0" fontId="8" fillId="4" borderId="5" xfId="2" applyNumberFormat="1" applyFont="1" applyFill="1" applyBorder="1" applyAlignment="1">
      <alignment wrapText="1"/>
    </xf>
    <xf numFmtId="0" fontId="1" fillId="4" borderId="5" xfId="0" applyFont="1" applyFill="1" applyBorder="1"/>
    <xf numFmtId="0" fontId="1" fillId="5" borderId="4" xfId="0" applyFont="1" applyFill="1" applyBorder="1"/>
    <xf numFmtId="0" fontId="1" fillId="6" borderId="4" xfId="0" applyFont="1" applyFill="1" applyBorder="1"/>
    <xf numFmtId="0" fontId="8" fillId="7" borderId="5" xfId="2" applyNumberFormat="1" applyFont="1" applyFill="1" applyBorder="1" applyAlignment="1">
      <alignment wrapText="1"/>
    </xf>
    <xf numFmtId="0" fontId="1" fillId="7" borderId="4" xfId="0" applyFont="1" applyFill="1" applyBorder="1"/>
    <xf numFmtId="0" fontId="8" fillId="8" borderId="4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 wrapText="1"/>
    </xf>
    <xf numFmtId="4" fontId="8" fillId="8" borderId="4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wrapText="1"/>
    </xf>
    <xf numFmtId="4" fontId="8" fillId="4" borderId="4" xfId="0" applyNumberFormat="1" applyFont="1" applyFill="1" applyBorder="1" applyAlignment="1">
      <alignment horizontal="center" wrapText="1"/>
    </xf>
    <xf numFmtId="4" fontId="8" fillId="5" borderId="4" xfId="0" applyNumberFormat="1" applyFont="1" applyFill="1" applyBorder="1" applyAlignment="1">
      <alignment horizontal="center" wrapText="1"/>
    </xf>
    <xf numFmtId="4" fontId="8" fillId="6" borderId="4" xfId="0" applyNumberFormat="1" applyFont="1" applyFill="1" applyBorder="1" applyAlignment="1">
      <alignment horizontal="center" wrapText="1"/>
    </xf>
    <xf numFmtId="4" fontId="8" fillId="7" borderId="4" xfId="0" applyNumberFormat="1" applyFont="1" applyFill="1" applyBorder="1" applyAlignment="1">
      <alignment horizontal="center" wrapText="1"/>
    </xf>
    <xf numFmtId="0" fontId="8" fillId="8" borderId="6" xfId="0" applyFont="1" applyFill="1" applyBorder="1" applyAlignment="1">
      <alignment wrapText="1"/>
    </xf>
    <xf numFmtId="164" fontId="8" fillId="8" borderId="4" xfId="0" applyNumberFormat="1" applyFont="1" applyFill="1" applyBorder="1" applyAlignment="1">
      <alignment horizontal="center" wrapText="1"/>
    </xf>
    <xf numFmtId="0" fontId="8" fillId="8" borderId="3" xfId="0" applyFont="1" applyFill="1" applyBorder="1" applyAlignment="1">
      <alignment wrapText="1"/>
    </xf>
    <xf numFmtId="165" fontId="8" fillId="8" borderId="5" xfId="0" applyNumberFormat="1" applyFont="1" applyFill="1" applyBorder="1" applyAlignment="1">
      <alignment horizontal="center" wrapText="1"/>
    </xf>
    <xf numFmtId="165" fontId="8" fillId="5" borderId="4" xfId="0" applyNumberFormat="1" applyFont="1" applyFill="1" applyBorder="1" applyAlignment="1">
      <alignment horizontal="center" wrapText="1"/>
    </xf>
    <xf numFmtId="165" fontId="8" fillId="6" borderId="4" xfId="0" applyNumberFormat="1" applyFont="1" applyFill="1" applyBorder="1" applyAlignment="1">
      <alignment horizontal="center" wrapText="1"/>
    </xf>
    <xf numFmtId="165" fontId="8" fillId="7" borderId="4" xfId="0" applyNumberFormat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left" wrapText="1"/>
    </xf>
    <xf numFmtId="49" fontId="9" fillId="7" borderId="4" xfId="1" applyNumberFormat="1" applyFont="1" applyFill="1" applyBorder="1" applyAlignment="1">
      <alignment horizontal="center" wrapText="1"/>
    </xf>
    <xf numFmtId="0" fontId="9" fillId="7" borderId="4" xfId="1" applyFont="1" applyFill="1" applyBorder="1" applyAlignment="1">
      <alignment horizontal="center" wrapText="1"/>
    </xf>
    <xf numFmtId="164" fontId="9" fillId="7" borderId="4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 wrapText="1"/>
    </xf>
    <xf numFmtId="49" fontId="8" fillId="0" borderId="4" xfId="1" applyNumberFormat="1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wrapText="1"/>
    </xf>
    <xf numFmtId="164" fontId="8" fillId="0" borderId="4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wrapText="1"/>
    </xf>
    <xf numFmtId="49" fontId="8" fillId="8" borderId="6" xfId="1" applyNumberFormat="1" applyFont="1" applyFill="1" applyBorder="1" applyAlignment="1">
      <alignment horizontal="center" wrapText="1"/>
    </xf>
    <xf numFmtId="0" fontId="8" fillId="8" borderId="6" xfId="1" applyFont="1" applyFill="1" applyBorder="1" applyAlignment="1">
      <alignment horizontal="center" wrapText="1"/>
    </xf>
    <xf numFmtId="164" fontId="8" fillId="8" borderId="6" xfId="1" applyNumberFormat="1" applyFont="1" applyFill="1" applyBorder="1" applyAlignment="1">
      <alignment horizontal="center"/>
    </xf>
    <xf numFmtId="49" fontId="8" fillId="5" borderId="4" xfId="0" applyNumberFormat="1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wrapText="1"/>
    </xf>
    <xf numFmtId="164" fontId="8" fillId="5" borderId="6" xfId="0" applyNumberFormat="1" applyFont="1" applyFill="1" applyBorder="1" applyAlignment="1">
      <alignment horizontal="center" wrapText="1"/>
    </xf>
    <xf numFmtId="49" fontId="8" fillId="6" borderId="4" xfId="0" applyNumberFormat="1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164" fontId="8" fillId="6" borderId="6" xfId="0" applyNumberFormat="1" applyFont="1" applyFill="1" applyBorder="1" applyAlignment="1">
      <alignment horizontal="center" wrapText="1"/>
    </xf>
    <xf numFmtId="49" fontId="8" fillId="7" borderId="4" xfId="0" applyNumberFormat="1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164" fontId="8" fillId="7" borderId="6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center"/>
    </xf>
    <xf numFmtId="164" fontId="8" fillId="8" borderId="6" xfId="0" applyNumberFormat="1" applyFont="1" applyFill="1" applyBorder="1" applyAlignment="1">
      <alignment horizontal="center" wrapText="1"/>
    </xf>
    <xf numFmtId="0" fontId="8" fillId="8" borderId="3" xfId="1" applyFont="1" applyFill="1" applyBorder="1" applyAlignment="1">
      <alignment horizontal="left" wrapText="1"/>
    </xf>
    <xf numFmtId="0" fontId="8" fillId="4" borderId="3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49" fontId="8" fillId="3" borderId="4" xfId="1" applyNumberFormat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164" fontId="8" fillId="3" borderId="4" xfId="1" applyNumberFormat="1" applyFont="1" applyFill="1" applyBorder="1" applyAlignment="1">
      <alignment horizontal="center"/>
    </xf>
    <xf numFmtId="164" fontId="8" fillId="8" borderId="4" xfId="0" applyNumberFormat="1" applyFont="1" applyFill="1" applyBorder="1" applyAlignment="1">
      <alignment horizontal="center"/>
    </xf>
    <xf numFmtId="164" fontId="8" fillId="7" borderId="4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wrapText="1"/>
    </xf>
    <xf numFmtId="164" fontId="6" fillId="3" borderId="3" xfId="0" applyNumberFormat="1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164" fontId="8" fillId="4" borderId="3" xfId="0" applyNumberFormat="1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 wrapText="1"/>
    </xf>
    <xf numFmtId="0" fontId="8" fillId="6" borderId="3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wrapText="1"/>
    </xf>
    <xf numFmtId="0" fontId="8" fillId="8" borderId="3" xfId="0" applyFont="1" applyFill="1" applyBorder="1" applyAlignment="1">
      <alignment horizontal="center" wrapText="1"/>
    </xf>
    <xf numFmtId="0" fontId="8" fillId="8" borderId="4" xfId="0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0" fontId="8" fillId="8" borderId="7" xfId="0" applyFont="1" applyFill="1" applyBorder="1" applyAlignment="1">
      <alignment wrapText="1"/>
    </xf>
    <xf numFmtId="0" fontId="8" fillId="8" borderId="7" xfId="0" applyFont="1" applyFill="1" applyBorder="1" applyAlignment="1">
      <alignment horizontal="center" wrapText="1"/>
    </xf>
    <xf numFmtId="164" fontId="8" fillId="8" borderId="7" xfId="0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wrapText="1"/>
    </xf>
    <xf numFmtId="49" fontId="9" fillId="6" borderId="5" xfId="1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6" xfId="0" applyFont="1" applyFill="1" applyBorder="1" applyAlignment="1">
      <alignment horizontal="center" wrapText="1"/>
    </xf>
    <xf numFmtId="164" fontId="8" fillId="8" borderId="6" xfId="0" applyNumberFormat="1" applyFont="1" applyFill="1" applyBorder="1" applyAlignment="1">
      <alignment horizontal="center"/>
    </xf>
    <xf numFmtId="164" fontId="8" fillId="5" borderId="4" xfId="0" applyNumberFormat="1" applyFont="1" applyFill="1" applyBorder="1" applyAlignment="1">
      <alignment horizontal="center"/>
    </xf>
    <xf numFmtId="164" fontId="8" fillId="6" borderId="4" xfId="0" applyNumberFormat="1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 wrapText="1"/>
    </xf>
    <xf numFmtId="49" fontId="8" fillId="5" borderId="3" xfId="0" applyNumberFormat="1" applyFont="1" applyFill="1" applyBorder="1" applyAlignment="1">
      <alignment horizontal="center" wrapText="1"/>
    </xf>
    <xf numFmtId="49" fontId="8" fillId="6" borderId="3" xfId="0" applyNumberFormat="1" applyFont="1" applyFill="1" applyBorder="1" applyAlignment="1">
      <alignment horizontal="center" wrapText="1"/>
    </xf>
    <xf numFmtId="49" fontId="8" fillId="7" borderId="3" xfId="0" applyNumberFormat="1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justify" vertical="top" wrapText="1"/>
    </xf>
    <xf numFmtId="49" fontId="8" fillId="8" borderId="5" xfId="0" applyNumberFormat="1" applyFont="1" applyFill="1" applyBorder="1" applyAlignment="1">
      <alignment horizontal="center" wrapText="1"/>
    </xf>
    <xf numFmtId="49" fontId="6" fillId="3" borderId="3" xfId="0" applyNumberFormat="1" applyFont="1" applyFill="1" applyBorder="1" applyAlignment="1">
      <alignment horizontal="center" wrapText="1"/>
    </xf>
    <xf numFmtId="49" fontId="8" fillId="4" borderId="4" xfId="0" applyNumberFormat="1" applyFont="1" applyFill="1" applyBorder="1" applyAlignment="1">
      <alignment horizontal="center"/>
    </xf>
    <xf numFmtId="49" fontId="8" fillId="5" borderId="4" xfId="0" applyNumberFormat="1" applyFont="1" applyFill="1" applyBorder="1" applyAlignment="1">
      <alignment horizontal="center"/>
    </xf>
    <xf numFmtId="164" fontId="8" fillId="5" borderId="3" xfId="0" applyNumberFormat="1" applyFont="1" applyFill="1" applyBorder="1" applyAlignment="1">
      <alignment horizontal="center" wrapText="1"/>
    </xf>
    <xf numFmtId="49" fontId="8" fillId="6" borderId="4" xfId="0" applyNumberFormat="1" applyFont="1" applyFill="1" applyBorder="1" applyAlignment="1">
      <alignment horizontal="center"/>
    </xf>
    <xf numFmtId="164" fontId="8" fillId="6" borderId="3" xfId="0" applyNumberFormat="1" applyFont="1" applyFill="1" applyBorder="1" applyAlignment="1">
      <alignment horizontal="center" wrapText="1"/>
    </xf>
    <xf numFmtId="49" fontId="8" fillId="7" borderId="4" xfId="0" applyNumberFormat="1" applyFont="1" applyFill="1" applyBorder="1" applyAlignment="1">
      <alignment horizontal="center"/>
    </xf>
    <xf numFmtId="164" fontId="8" fillId="7" borderId="3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/>
    </xf>
    <xf numFmtId="49" fontId="8" fillId="8" borderId="3" xfId="0" applyNumberFormat="1" applyFont="1" applyFill="1" applyBorder="1" applyAlignment="1">
      <alignment horizontal="center" wrapText="1"/>
    </xf>
    <xf numFmtId="164" fontId="8" fillId="8" borderId="3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49" fontId="8" fillId="4" borderId="4" xfId="0" applyNumberFormat="1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8" fillId="8" borderId="5" xfId="1" applyFont="1" applyFill="1" applyBorder="1" applyAlignment="1">
      <alignment horizontal="left" wrapText="1"/>
    </xf>
    <xf numFmtId="0" fontId="6" fillId="5" borderId="5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10">
          <cell r="G110">
            <v>525.29999999999995</v>
          </cell>
        </row>
      </sheetData>
      <sheetData sheetId="17">
        <row r="20">
          <cell r="G20">
            <v>850.90000000000009</v>
          </cell>
        </row>
        <row r="21">
          <cell r="G21">
            <v>116.10000000000002</v>
          </cell>
        </row>
        <row r="22">
          <cell r="G22">
            <v>339.04626839999997</v>
          </cell>
        </row>
        <row r="23">
          <cell r="G23">
            <v>3.9499999999999886</v>
          </cell>
        </row>
        <row r="24">
          <cell r="G24">
            <v>350.303516</v>
          </cell>
        </row>
        <row r="25">
          <cell r="G25">
            <v>36.699999999999989</v>
          </cell>
        </row>
        <row r="26">
          <cell r="G26">
            <v>339.04626839999997</v>
          </cell>
        </row>
        <row r="27">
          <cell r="G27">
            <v>36.949999999999989</v>
          </cell>
        </row>
        <row r="30">
          <cell r="G30">
            <v>0</v>
          </cell>
        </row>
        <row r="33">
          <cell r="G33">
            <v>10042.535882400001</v>
          </cell>
        </row>
        <row r="34">
          <cell r="G34">
            <v>2394.300000000002</v>
          </cell>
        </row>
        <row r="35">
          <cell r="G35">
            <v>111.69999999999999</v>
          </cell>
        </row>
        <row r="36">
          <cell r="G36">
            <v>2050.9899999999998</v>
          </cell>
        </row>
        <row r="38">
          <cell r="G38">
            <v>739.09123239999997</v>
          </cell>
        </row>
        <row r="39">
          <cell r="G39">
            <v>19</v>
          </cell>
        </row>
        <row r="41">
          <cell r="G41">
            <v>100</v>
          </cell>
        </row>
        <row r="42">
          <cell r="G42">
            <v>7183.1558410500002</v>
          </cell>
        </row>
        <row r="43">
          <cell r="G43">
            <v>1796</v>
          </cell>
        </row>
        <row r="44">
          <cell r="G44">
            <v>0</v>
          </cell>
        </row>
        <row r="46">
          <cell r="G46">
            <v>50</v>
          </cell>
        </row>
        <row r="48">
          <cell r="G48">
            <v>160</v>
          </cell>
        </row>
        <row r="52">
          <cell r="G52">
            <v>891.40099871999996</v>
          </cell>
        </row>
        <row r="53">
          <cell r="G53">
            <v>112.60000000000002</v>
          </cell>
        </row>
        <row r="55">
          <cell r="G55">
            <v>469.7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2586</v>
          </cell>
        </row>
        <row r="59">
          <cell r="G59">
            <v>2746</v>
          </cell>
        </row>
        <row r="60">
          <cell r="G60">
            <v>5489</v>
          </cell>
        </row>
        <row r="61">
          <cell r="G61">
            <v>0</v>
          </cell>
        </row>
        <row r="62">
          <cell r="G62">
            <v>0</v>
          </cell>
        </row>
        <row r="65">
          <cell r="G65">
            <v>2769.4992641400004</v>
          </cell>
        </row>
        <row r="66">
          <cell r="G66">
            <v>3340.8</v>
          </cell>
        </row>
        <row r="67">
          <cell r="G67">
            <v>8336.8846965599987</v>
          </cell>
        </row>
        <row r="68">
          <cell r="G68">
            <v>87.465000000000003</v>
          </cell>
        </row>
        <row r="69">
          <cell r="G69">
            <v>5480.0999999999995</v>
          </cell>
        </row>
        <row r="70">
          <cell r="G70">
            <v>55.300000000000182</v>
          </cell>
        </row>
        <row r="71">
          <cell r="G71">
            <v>15551.699999999999</v>
          </cell>
        </row>
        <row r="73">
          <cell r="G73">
            <v>2075.3885728799996</v>
          </cell>
        </row>
        <row r="74">
          <cell r="G74">
            <v>25644.2</v>
          </cell>
        </row>
        <row r="76">
          <cell r="G76">
            <v>2162.9249952</v>
          </cell>
        </row>
        <row r="77">
          <cell r="G77">
            <v>4121.5899999999992</v>
          </cell>
        </row>
        <row r="78">
          <cell r="G78">
            <v>131107.89782744</v>
          </cell>
        </row>
        <row r="79">
          <cell r="G79">
            <v>1324.2000000000116</v>
          </cell>
        </row>
        <row r="80">
          <cell r="G80">
            <v>6661.1</v>
          </cell>
        </row>
        <row r="81">
          <cell r="G81">
            <v>5450.4000000000005</v>
          </cell>
        </row>
        <row r="82">
          <cell r="G82">
            <v>55.099999999999454</v>
          </cell>
        </row>
        <row r="83">
          <cell r="G83">
            <v>705.80000000000007</v>
          </cell>
        </row>
        <row r="84">
          <cell r="G84">
            <v>549</v>
          </cell>
        </row>
        <row r="91">
          <cell r="G91">
            <v>12834.116064</v>
          </cell>
        </row>
        <row r="92">
          <cell r="G92">
            <v>1404.8999999999996</v>
          </cell>
        </row>
        <row r="93">
          <cell r="G93">
            <v>18</v>
          </cell>
        </row>
        <row r="94">
          <cell r="G94">
            <v>6155.6207279999999</v>
          </cell>
        </row>
        <row r="95">
          <cell r="G95">
            <v>29.14</v>
          </cell>
        </row>
        <row r="97">
          <cell r="G97">
            <v>400</v>
          </cell>
        </row>
        <row r="104">
          <cell r="G104">
            <v>262.2</v>
          </cell>
        </row>
        <row r="107">
          <cell r="G107">
            <v>3154.7238660000003</v>
          </cell>
        </row>
        <row r="108">
          <cell r="G108">
            <v>166</v>
          </cell>
        </row>
        <row r="109">
          <cell r="G109">
            <v>0</v>
          </cell>
        </row>
        <row r="111">
          <cell r="G111">
            <v>7216.8869171490005</v>
          </cell>
        </row>
        <row r="112">
          <cell r="G112">
            <v>1129.1999999999994</v>
          </cell>
        </row>
        <row r="113">
          <cell r="G113">
            <v>8</v>
          </cell>
        </row>
        <row r="116">
          <cell r="G116">
            <v>1874.0206800000001</v>
          </cell>
        </row>
        <row r="117">
          <cell r="G117">
            <v>45</v>
          </cell>
        </row>
        <row r="118">
          <cell r="G118">
            <v>0</v>
          </cell>
        </row>
        <row r="120">
          <cell r="G120">
            <v>8.4</v>
          </cell>
        </row>
        <row r="121">
          <cell r="G121">
            <v>60.4</v>
          </cell>
        </row>
        <row r="127">
          <cell r="G127">
            <v>300</v>
          </cell>
        </row>
        <row r="129">
          <cell r="G129">
            <v>16962.171858401598</v>
          </cell>
        </row>
        <row r="134">
          <cell r="G134">
            <v>200</v>
          </cell>
        </row>
        <row r="146">
          <cell r="G146">
            <v>3500</v>
          </cell>
        </row>
        <row r="148">
          <cell r="G148">
            <v>3630</v>
          </cell>
        </row>
        <row r="149">
          <cell r="G149">
            <v>5050</v>
          </cell>
        </row>
        <row r="150">
          <cell r="G150">
            <v>15400</v>
          </cell>
        </row>
        <row r="151">
          <cell r="G151">
            <v>0</v>
          </cell>
        </row>
        <row r="153">
          <cell r="G153">
            <v>875</v>
          </cell>
        </row>
        <row r="156">
          <cell r="G156">
            <v>2918.6</v>
          </cell>
        </row>
        <row r="157">
          <cell r="G157">
            <v>109.3</v>
          </cell>
        </row>
        <row r="160">
          <cell r="G160">
            <v>3890.0304639999999</v>
          </cell>
        </row>
        <row r="161">
          <cell r="G161">
            <v>688.79999999999973</v>
          </cell>
        </row>
        <row r="162">
          <cell r="G162">
            <v>0</v>
          </cell>
        </row>
        <row r="166">
          <cell r="G166">
            <v>102.4</v>
          </cell>
        </row>
        <row r="169">
          <cell r="G169">
            <v>200</v>
          </cell>
        </row>
        <row r="172">
          <cell r="G172">
            <v>250</v>
          </cell>
        </row>
        <row r="173">
          <cell r="G173">
            <v>50</v>
          </cell>
        </row>
        <row r="176">
          <cell r="G176">
            <v>3500.7730224400002</v>
          </cell>
        </row>
        <row r="177">
          <cell r="G177">
            <v>400.30000000000024</v>
          </cell>
        </row>
        <row r="178">
          <cell r="G178">
            <v>0</v>
          </cell>
        </row>
        <row r="180">
          <cell r="G180">
            <v>32.299999999999997</v>
          </cell>
        </row>
        <row r="181">
          <cell r="G181">
            <v>707.85938160000012</v>
          </cell>
        </row>
        <row r="182">
          <cell r="G182">
            <v>2099.1333837100001</v>
          </cell>
        </row>
        <row r="183">
          <cell r="G183">
            <v>0</v>
          </cell>
        </row>
        <row r="187">
          <cell r="G187">
            <v>60</v>
          </cell>
        </row>
        <row r="190">
          <cell r="G190">
            <v>60</v>
          </cell>
        </row>
        <row r="195">
          <cell r="G195">
            <v>347</v>
          </cell>
        </row>
        <row r="198">
          <cell r="G198">
            <v>0</v>
          </cell>
        </row>
        <row r="201">
          <cell r="G201">
            <v>2136.260726</v>
          </cell>
        </row>
        <row r="202">
          <cell r="G202">
            <v>89</v>
          </cell>
        </row>
        <row r="203">
          <cell r="G203">
            <v>0</v>
          </cell>
        </row>
        <row r="211">
          <cell r="G211">
            <v>11850</v>
          </cell>
        </row>
        <row r="212">
          <cell r="G212">
            <v>2000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0"/>
  <sheetViews>
    <sheetView tabSelected="1" zoomScale="55" zoomScaleNormal="55" workbookViewId="0">
      <selection activeCell="D5" sqref="D5"/>
    </sheetView>
  </sheetViews>
  <sheetFormatPr defaultRowHeight="1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6" width="17.42578125" customWidth="1"/>
  </cols>
  <sheetData>
    <row r="1" spans="1:6" ht="34.5" customHeight="1">
      <c r="A1" s="1"/>
      <c r="B1" s="1"/>
      <c r="C1" s="1"/>
      <c r="D1" s="166" t="s">
        <v>351</v>
      </c>
      <c r="E1" s="166"/>
      <c r="F1" s="166"/>
    </row>
    <row r="2" spans="1:6" ht="34.5" customHeight="1">
      <c r="A2" s="1"/>
      <c r="B2" s="1"/>
      <c r="C2" s="1"/>
      <c r="D2" s="166"/>
      <c r="E2" s="166"/>
      <c r="F2" s="166"/>
    </row>
    <row r="3" spans="1:6" ht="34.5" customHeight="1">
      <c r="A3" s="1"/>
      <c r="B3" s="1"/>
      <c r="C3" s="1"/>
      <c r="D3" s="166"/>
      <c r="E3" s="166"/>
      <c r="F3" s="166"/>
    </row>
    <row r="4" spans="1:6" ht="34.5" customHeight="1">
      <c r="A4" s="1"/>
      <c r="B4" s="1"/>
      <c r="C4" s="1"/>
      <c r="D4" s="166"/>
      <c r="E4" s="166"/>
      <c r="F4" s="166"/>
    </row>
    <row r="5" spans="1:6">
      <c r="A5" s="1"/>
      <c r="B5" s="1"/>
      <c r="C5" s="1"/>
      <c r="D5" s="1"/>
      <c r="E5" s="1"/>
      <c r="F5" s="1"/>
    </row>
    <row r="6" spans="1:6" s="163" customFormat="1" ht="87" customHeight="1">
      <c r="A6" s="167" t="s">
        <v>0</v>
      </c>
      <c r="B6" s="167"/>
      <c r="C6" s="167"/>
      <c r="D6" s="167"/>
      <c r="E6" s="167"/>
      <c r="F6" s="167"/>
    </row>
    <row r="7" spans="1:6">
      <c r="A7" s="1"/>
      <c r="B7" s="1"/>
      <c r="C7" s="1"/>
      <c r="D7" s="1"/>
      <c r="E7" s="1"/>
      <c r="F7" s="1"/>
    </row>
    <row r="8" spans="1:6" ht="15.75" thickBot="1">
      <c r="A8" s="2"/>
      <c r="B8" s="2"/>
      <c r="C8" s="2"/>
      <c r="D8" s="2"/>
      <c r="E8" s="2"/>
      <c r="F8" s="2"/>
    </row>
    <row r="9" spans="1:6" ht="18.75">
      <c r="A9" s="168" t="s">
        <v>1</v>
      </c>
      <c r="B9" s="168" t="s">
        <v>2</v>
      </c>
      <c r="C9" s="168" t="s">
        <v>3</v>
      </c>
      <c r="D9" s="168" t="s">
        <v>4</v>
      </c>
      <c r="E9" s="168" t="s">
        <v>5</v>
      </c>
      <c r="F9" s="3" t="s">
        <v>6</v>
      </c>
    </row>
    <row r="10" spans="1:6" ht="19.5" thickBot="1">
      <c r="A10" s="169"/>
      <c r="B10" s="169"/>
      <c r="C10" s="169"/>
      <c r="D10" s="169"/>
      <c r="E10" s="169"/>
      <c r="F10" s="4" t="s">
        <v>7</v>
      </c>
    </row>
    <row r="11" spans="1:6" ht="19.5" thickBot="1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7">
        <v>6</v>
      </c>
    </row>
    <row r="12" spans="1:6" ht="19.5" thickBot="1">
      <c r="A12" s="8" t="s">
        <v>8</v>
      </c>
      <c r="B12" s="9"/>
      <c r="C12" s="9"/>
      <c r="D12" s="9"/>
      <c r="E12" s="9"/>
      <c r="F12" s="10">
        <f>+F13+F83+F97+F129+F194+F204+F247+F258+F264</f>
        <v>367194.65745489061</v>
      </c>
    </row>
    <row r="13" spans="1:6" ht="19.5" thickBot="1">
      <c r="A13" s="11" t="s">
        <v>9</v>
      </c>
      <c r="B13" s="12" t="s">
        <v>10</v>
      </c>
      <c r="C13" s="12"/>
      <c r="D13" s="13"/>
      <c r="E13" s="13"/>
      <c r="F13" s="14">
        <f>+F14+F19+F25+F37+F44+F49</f>
        <v>36582.759852970004</v>
      </c>
    </row>
    <row r="14" spans="1:6" ht="38.25" thickBot="1">
      <c r="A14" s="15" t="s">
        <v>11</v>
      </c>
      <c r="B14" s="16" t="s">
        <v>10</v>
      </c>
      <c r="C14" s="16" t="s">
        <v>12</v>
      </c>
      <c r="D14" s="17"/>
      <c r="E14" s="17"/>
      <c r="F14" s="18">
        <f>+F18</f>
        <v>2050.9899999999998</v>
      </c>
    </row>
    <row r="15" spans="1:6" ht="38.25" thickBot="1">
      <c r="A15" s="19" t="s">
        <v>13</v>
      </c>
      <c r="B15" s="20" t="s">
        <v>10</v>
      </c>
      <c r="C15" s="20" t="s">
        <v>12</v>
      </c>
      <c r="D15" s="21" t="s">
        <v>14</v>
      </c>
      <c r="E15" s="21"/>
      <c r="F15" s="22">
        <f>F16</f>
        <v>2050.9899999999998</v>
      </c>
    </row>
    <row r="16" spans="1:6" ht="38.25" thickBot="1">
      <c r="A16" s="23" t="s">
        <v>15</v>
      </c>
      <c r="B16" s="24" t="s">
        <v>10</v>
      </c>
      <c r="C16" s="24" t="s">
        <v>12</v>
      </c>
      <c r="D16" s="25" t="s">
        <v>16</v>
      </c>
      <c r="E16" s="25"/>
      <c r="F16" s="26">
        <f>F17</f>
        <v>2050.9899999999998</v>
      </c>
    </row>
    <row r="17" spans="1:6" ht="57" thickBot="1">
      <c r="A17" s="27" t="s">
        <v>17</v>
      </c>
      <c r="B17" s="28" t="s">
        <v>10</v>
      </c>
      <c r="C17" s="28" t="s">
        <v>12</v>
      </c>
      <c r="D17" s="29" t="s">
        <v>18</v>
      </c>
      <c r="E17" s="29"/>
      <c r="F17" s="30">
        <f>F18</f>
        <v>2050.9899999999998</v>
      </c>
    </row>
    <row r="18" spans="1:6" ht="188.25" thickBot="1">
      <c r="A18" s="31" t="s">
        <v>19</v>
      </c>
      <c r="B18" s="32" t="s">
        <v>10</v>
      </c>
      <c r="C18" s="32" t="s">
        <v>12</v>
      </c>
      <c r="D18" s="33" t="s">
        <v>20</v>
      </c>
      <c r="E18" s="33">
        <v>100</v>
      </c>
      <c r="F18" s="34">
        <f>+[1]программы!G36</f>
        <v>2050.9899999999998</v>
      </c>
    </row>
    <row r="19" spans="1:6" ht="57" thickBot="1">
      <c r="A19" s="15" t="s">
        <v>21</v>
      </c>
      <c r="B19" s="16" t="s">
        <v>10</v>
      </c>
      <c r="C19" s="16" t="s">
        <v>22</v>
      </c>
      <c r="D19" s="17"/>
      <c r="E19" s="17"/>
      <c r="F19" s="18">
        <f>+F23+F24</f>
        <v>758.09123239999997</v>
      </c>
    </row>
    <row r="20" spans="1:6" ht="38.25" thickBot="1">
      <c r="A20" s="19" t="s">
        <v>13</v>
      </c>
      <c r="B20" s="20" t="s">
        <v>10</v>
      </c>
      <c r="C20" s="20" t="s">
        <v>22</v>
      </c>
      <c r="D20" s="21" t="s">
        <v>14</v>
      </c>
      <c r="E20" s="21"/>
      <c r="F20" s="22">
        <f>F21</f>
        <v>758.09123239999997</v>
      </c>
    </row>
    <row r="21" spans="1:6" ht="38.25" thickBot="1">
      <c r="A21" s="23" t="s">
        <v>15</v>
      </c>
      <c r="B21" s="24" t="s">
        <v>10</v>
      </c>
      <c r="C21" s="24" t="s">
        <v>22</v>
      </c>
      <c r="D21" s="25" t="s">
        <v>16</v>
      </c>
      <c r="E21" s="25"/>
      <c r="F21" s="26">
        <f>F22</f>
        <v>758.09123239999997</v>
      </c>
    </row>
    <row r="22" spans="1:6" ht="57" thickBot="1">
      <c r="A22" s="27" t="s">
        <v>23</v>
      </c>
      <c r="B22" s="28" t="s">
        <v>10</v>
      </c>
      <c r="C22" s="28" t="s">
        <v>22</v>
      </c>
      <c r="D22" s="29" t="s">
        <v>24</v>
      </c>
      <c r="E22" s="29"/>
      <c r="F22" s="30">
        <f>F23+F24</f>
        <v>758.09123239999997</v>
      </c>
    </row>
    <row r="23" spans="1:6" ht="188.25" thickBot="1">
      <c r="A23" s="35" t="s">
        <v>25</v>
      </c>
      <c r="B23" s="32" t="s">
        <v>10</v>
      </c>
      <c r="C23" s="32" t="s">
        <v>22</v>
      </c>
      <c r="D23" s="33" t="s">
        <v>26</v>
      </c>
      <c r="E23" s="32" t="s">
        <v>27</v>
      </c>
      <c r="F23" s="36">
        <f>+[1]программы!G38</f>
        <v>739.09123239999997</v>
      </c>
    </row>
    <row r="24" spans="1:6" ht="132" thickBot="1">
      <c r="A24" s="35" t="s">
        <v>28</v>
      </c>
      <c r="B24" s="32" t="s">
        <v>10</v>
      </c>
      <c r="C24" s="32" t="s">
        <v>22</v>
      </c>
      <c r="D24" s="33" t="s">
        <v>26</v>
      </c>
      <c r="E24" s="33">
        <v>200</v>
      </c>
      <c r="F24" s="36">
        <f>+[1]программы!G39</f>
        <v>19</v>
      </c>
    </row>
    <row r="25" spans="1:6" ht="57" thickBot="1">
      <c r="A25" s="37" t="s">
        <v>29</v>
      </c>
      <c r="B25" s="16" t="s">
        <v>10</v>
      </c>
      <c r="C25" s="16" t="s">
        <v>30</v>
      </c>
      <c r="D25" s="17"/>
      <c r="E25" s="17"/>
      <c r="F25" s="38">
        <f>+F29+F30+F31+F35+F36</f>
        <v>13515.535882400003</v>
      </c>
    </row>
    <row r="26" spans="1:6" ht="38.25" thickBot="1">
      <c r="A26" s="19" t="s">
        <v>13</v>
      </c>
      <c r="B26" s="20" t="s">
        <v>10</v>
      </c>
      <c r="C26" s="20" t="s">
        <v>30</v>
      </c>
      <c r="D26" s="21" t="s">
        <v>14</v>
      </c>
      <c r="E26" s="21"/>
      <c r="F26" s="39">
        <f>F27</f>
        <v>12548.535882400003</v>
      </c>
    </row>
    <row r="27" spans="1:6" ht="38.25" thickBot="1">
      <c r="A27" s="23" t="s">
        <v>15</v>
      </c>
      <c r="B27" s="24" t="s">
        <v>10</v>
      </c>
      <c r="C27" s="24" t="s">
        <v>30</v>
      </c>
      <c r="D27" s="25" t="s">
        <v>16</v>
      </c>
      <c r="E27" s="25"/>
      <c r="F27" s="40">
        <f>F28</f>
        <v>12548.535882400003</v>
      </c>
    </row>
    <row r="28" spans="1:6" ht="57" thickBot="1">
      <c r="A28" s="41" t="s">
        <v>17</v>
      </c>
      <c r="B28" s="28" t="s">
        <v>10</v>
      </c>
      <c r="C28" s="28" t="s">
        <v>30</v>
      </c>
      <c r="D28" s="29" t="s">
        <v>18</v>
      </c>
      <c r="E28" s="29"/>
      <c r="F28" s="42">
        <f>F29+F30+F31</f>
        <v>12548.535882400003</v>
      </c>
    </row>
    <row r="29" spans="1:6" ht="188.25" thickBot="1">
      <c r="A29" s="31" t="s">
        <v>25</v>
      </c>
      <c r="B29" s="32" t="s">
        <v>10</v>
      </c>
      <c r="C29" s="32" t="s">
        <v>30</v>
      </c>
      <c r="D29" s="33" t="s">
        <v>31</v>
      </c>
      <c r="E29" s="33">
        <v>100</v>
      </c>
      <c r="F29" s="34">
        <f>+[1]программы!G33</f>
        <v>10042.535882400001</v>
      </c>
    </row>
    <row r="30" spans="1:6" ht="132" thickBot="1">
      <c r="A30" s="31" t="s">
        <v>28</v>
      </c>
      <c r="B30" s="32" t="s">
        <v>10</v>
      </c>
      <c r="C30" s="32" t="s">
        <v>30</v>
      </c>
      <c r="D30" s="33" t="s">
        <v>31</v>
      </c>
      <c r="E30" s="33">
        <v>200</v>
      </c>
      <c r="F30" s="34">
        <f>+[1]программы!G34</f>
        <v>2394.300000000002</v>
      </c>
    </row>
    <row r="31" spans="1:6" ht="132" thickBot="1">
      <c r="A31" s="31" t="s">
        <v>32</v>
      </c>
      <c r="B31" s="32" t="s">
        <v>10</v>
      </c>
      <c r="C31" s="32" t="s">
        <v>30</v>
      </c>
      <c r="D31" s="33" t="s">
        <v>31</v>
      </c>
      <c r="E31" s="33">
        <v>800</v>
      </c>
      <c r="F31" s="34">
        <f>+[1]программы!G35</f>
        <v>111.69999999999999</v>
      </c>
    </row>
    <row r="32" spans="1:6" ht="38.25" thickBot="1">
      <c r="A32" s="19" t="s">
        <v>13</v>
      </c>
      <c r="B32" s="20" t="s">
        <v>10</v>
      </c>
      <c r="C32" s="20" t="s">
        <v>30</v>
      </c>
      <c r="D32" s="21" t="s">
        <v>14</v>
      </c>
      <c r="E32" s="21"/>
      <c r="F32" s="39">
        <f>F33</f>
        <v>967.00000000000011</v>
      </c>
    </row>
    <row r="33" spans="1:6" ht="57" thickBot="1">
      <c r="A33" s="23" t="s">
        <v>33</v>
      </c>
      <c r="B33" s="24" t="s">
        <v>10</v>
      </c>
      <c r="C33" s="24" t="s">
        <v>30</v>
      </c>
      <c r="D33" s="25" t="s">
        <v>34</v>
      </c>
      <c r="E33" s="25"/>
      <c r="F33" s="40">
        <f>F34</f>
        <v>967.00000000000011</v>
      </c>
    </row>
    <row r="34" spans="1:6" ht="57" thickBot="1">
      <c r="A34" s="41" t="s">
        <v>35</v>
      </c>
      <c r="B34" s="28" t="s">
        <v>10</v>
      </c>
      <c r="C34" s="28" t="s">
        <v>30</v>
      </c>
      <c r="D34" s="29" t="s">
        <v>36</v>
      </c>
      <c r="E34" s="29"/>
      <c r="F34" s="42">
        <f>F35+F36</f>
        <v>967.00000000000011</v>
      </c>
    </row>
    <row r="35" spans="1:6" ht="188.25" thickBot="1">
      <c r="A35" s="31" t="s">
        <v>25</v>
      </c>
      <c r="B35" s="32" t="s">
        <v>10</v>
      </c>
      <c r="C35" s="32" t="s">
        <v>30</v>
      </c>
      <c r="D35" s="43" t="s">
        <v>37</v>
      </c>
      <c r="E35" s="33">
        <v>100</v>
      </c>
      <c r="F35" s="34">
        <f>[1]программы!G20</f>
        <v>850.90000000000009</v>
      </c>
    </row>
    <row r="36" spans="1:6" ht="132" thickBot="1">
      <c r="A36" s="31" t="s">
        <v>28</v>
      </c>
      <c r="B36" s="32" t="s">
        <v>10</v>
      </c>
      <c r="C36" s="32" t="s">
        <v>30</v>
      </c>
      <c r="D36" s="43" t="s">
        <v>37</v>
      </c>
      <c r="E36" s="33">
        <v>200</v>
      </c>
      <c r="F36" s="34">
        <f>[1]программы!G21</f>
        <v>116.10000000000002</v>
      </c>
    </row>
    <row r="37" spans="1:6" ht="57" thickBot="1">
      <c r="A37" s="44" t="s">
        <v>38</v>
      </c>
      <c r="B37" s="16" t="s">
        <v>10</v>
      </c>
      <c r="C37" s="16" t="s">
        <v>39</v>
      </c>
      <c r="D37" s="45"/>
      <c r="E37" s="45"/>
      <c r="F37" s="46">
        <f>+F41+F42+F43</f>
        <v>4578.8304639999997</v>
      </c>
    </row>
    <row r="38" spans="1:6" ht="38.25" thickBot="1">
      <c r="A38" s="47" t="s">
        <v>40</v>
      </c>
      <c r="B38" s="20" t="s">
        <v>10</v>
      </c>
      <c r="C38" s="20" t="s">
        <v>39</v>
      </c>
      <c r="D38" s="48" t="s">
        <v>41</v>
      </c>
      <c r="E38" s="48"/>
      <c r="F38" s="49">
        <f>F39</f>
        <v>4578.8304639999997</v>
      </c>
    </row>
    <row r="39" spans="1:6" ht="38.25" thickBot="1">
      <c r="A39" s="50" t="s">
        <v>42</v>
      </c>
      <c r="B39" s="24" t="s">
        <v>10</v>
      </c>
      <c r="C39" s="24" t="s">
        <v>39</v>
      </c>
      <c r="D39" s="51" t="s">
        <v>43</v>
      </c>
      <c r="E39" s="51"/>
      <c r="F39" s="52">
        <f>F40</f>
        <v>4578.8304639999997</v>
      </c>
    </row>
    <row r="40" spans="1:6" ht="57" thickBot="1">
      <c r="A40" s="53" t="s">
        <v>44</v>
      </c>
      <c r="B40" s="28" t="s">
        <v>10</v>
      </c>
      <c r="C40" s="28" t="s">
        <v>39</v>
      </c>
      <c r="D40" s="54" t="s">
        <v>45</v>
      </c>
      <c r="E40" s="54"/>
      <c r="F40" s="55">
        <f>F41+F42+F43</f>
        <v>4578.8304639999997</v>
      </c>
    </row>
    <row r="41" spans="1:6" ht="188.25" thickBot="1">
      <c r="A41" s="31" t="s">
        <v>46</v>
      </c>
      <c r="B41" s="32" t="s">
        <v>10</v>
      </c>
      <c r="C41" s="32" t="s">
        <v>39</v>
      </c>
      <c r="D41" s="33" t="s">
        <v>47</v>
      </c>
      <c r="E41" s="33">
        <v>100</v>
      </c>
      <c r="F41" s="34">
        <f>+[1]программы!G160</f>
        <v>3890.0304639999999</v>
      </c>
    </row>
    <row r="42" spans="1:6" ht="150.75" thickBot="1">
      <c r="A42" s="31" t="s">
        <v>48</v>
      </c>
      <c r="B42" s="32" t="s">
        <v>10</v>
      </c>
      <c r="C42" s="32" t="s">
        <v>39</v>
      </c>
      <c r="D42" s="33" t="s">
        <v>47</v>
      </c>
      <c r="E42" s="33">
        <v>200</v>
      </c>
      <c r="F42" s="34">
        <f>+[1]программы!G161</f>
        <v>688.79999999999973</v>
      </c>
    </row>
    <row r="43" spans="1:6" ht="132" thickBot="1">
      <c r="A43" s="31" t="s">
        <v>323</v>
      </c>
      <c r="B43" s="32" t="s">
        <v>10</v>
      </c>
      <c r="C43" s="32" t="s">
        <v>39</v>
      </c>
      <c r="D43" s="33" t="s">
        <v>47</v>
      </c>
      <c r="E43" s="33">
        <v>800</v>
      </c>
      <c r="F43" s="34">
        <f>+[1]программы!G162</f>
        <v>0</v>
      </c>
    </row>
    <row r="44" spans="1:6" ht="19.5" thickBot="1">
      <c r="A44" s="56" t="s">
        <v>49</v>
      </c>
      <c r="B44" s="16" t="s">
        <v>10</v>
      </c>
      <c r="C44" s="16" t="s">
        <v>50</v>
      </c>
      <c r="D44" s="57"/>
      <c r="E44" s="57"/>
      <c r="F44" s="38">
        <f>+F48</f>
        <v>100</v>
      </c>
    </row>
    <row r="45" spans="1:6" ht="38.25" thickBot="1">
      <c r="A45" s="19" t="s">
        <v>13</v>
      </c>
      <c r="B45" s="20" t="s">
        <v>10</v>
      </c>
      <c r="C45" s="20" t="s">
        <v>50</v>
      </c>
      <c r="D45" s="48" t="s">
        <v>14</v>
      </c>
      <c r="E45" s="58"/>
      <c r="F45" s="39">
        <f>F46</f>
        <v>100</v>
      </c>
    </row>
    <row r="46" spans="1:6" ht="38.25" thickBot="1">
      <c r="A46" s="23" t="s">
        <v>15</v>
      </c>
      <c r="B46" s="24" t="s">
        <v>10</v>
      </c>
      <c r="C46" s="24" t="s">
        <v>50</v>
      </c>
      <c r="D46" s="51" t="s">
        <v>16</v>
      </c>
      <c r="E46" s="59"/>
      <c r="F46" s="40">
        <f>F47</f>
        <v>100</v>
      </c>
    </row>
    <row r="47" spans="1:6" ht="57" thickBot="1">
      <c r="A47" s="60" t="s">
        <v>51</v>
      </c>
      <c r="B47" s="28" t="s">
        <v>10</v>
      </c>
      <c r="C47" s="28" t="s">
        <v>50</v>
      </c>
      <c r="D47" s="54" t="s">
        <v>52</v>
      </c>
      <c r="E47" s="61"/>
      <c r="F47" s="42">
        <f>F48</f>
        <v>100</v>
      </c>
    </row>
    <row r="48" spans="1:6" ht="94.5" thickBot="1">
      <c r="A48" s="62" t="s">
        <v>53</v>
      </c>
      <c r="B48" s="32" t="s">
        <v>10</v>
      </c>
      <c r="C48" s="32" t="s">
        <v>50</v>
      </c>
      <c r="D48" s="63" t="s">
        <v>54</v>
      </c>
      <c r="E48" s="63">
        <v>800</v>
      </c>
      <c r="F48" s="64">
        <f>+[1]программы!G41</f>
        <v>100</v>
      </c>
    </row>
    <row r="49" spans="1:6" ht="19.5" thickBot="1">
      <c r="A49" s="65" t="s">
        <v>55</v>
      </c>
      <c r="B49" s="16" t="s">
        <v>10</v>
      </c>
      <c r="C49" s="16" t="s">
        <v>56</v>
      </c>
      <c r="D49" s="57"/>
      <c r="E49" s="57"/>
      <c r="F49" s="66">
        <f>+F53+F54+F55+F56+F57+F58+F62+F63+F67+F71+F75+F76+F82+F77+F81</f>
        <v>15579.312274169999</v>
      </c>
    </row>
    <row r="50" spans="1:6" ht="38.25" thickBot="1">
      <c r="A50" s="19" t="s">
        <v>13</v>
      </c>
      <c r="B50" s="20" t="s">
        <v>10</v>
      </c>
      <c r="C50" s="20" t="s">
        <v>56</v>
      </c>
      <c r="D50" s="48" t="s">
        <v>14</v>
      </c>
      <c r="E50" s="58"/>
      <c r="F50" s="67">
        <f>F51</f>
        <v>1105.9960527999999</v>
      </c>
    </row>
    <row r="51" spans="1:6" ht="57" thickBot="1">
      <c r="A51" s="50" t="s">
        <v>33</v>
      </c>
      <c r="B51" s="24" t="s">
        <v>10</v>
      </c>
      <c r="C51" s="24" t="s">
        <v>56</v>
      </c>
      <c r="D51" s="51" t="s">
        <v>34</v>
      </c>
      <c r="E51" s="59"/>
      <c r="F51" s="68">
        <f>F52</f>
        <v>1105.9960527999999</v>
      </c>
    </row>
    <row r="52" spans="1:6" ht="57" thickBot="1">
      <c r="A52" s="53" t="s">
        <v>35</v>
      </c>
      <c r="B52" s="28" t="s">
        <v>10</v>
      </c>
      <c r="C52" s="28" t="s">
        <v>56</v>
      </c>
      <c r="D52" s="54" t="s">
        <v>36</v>
      </c>
      <c r="E52" s="61"/>
      <c r="F52" s="69">
        <f>F53+F54+F55+F56+F57+F58</f>
        <v>1105.9960527999999</v>
      </c>
    </row>
    <row r="53" spans="1:6" ht="188.25" thickBot="1">
      <c r="A53" s="70" t="s">
        <v>57</v>
      </c>
      <c r="B53" s="32" t="s">
        <v>10</v>
      </c>
      <c r="C53" s="32" t="s">
        <v>56</v>
      </c>
      <c r="D53" s="63" t="s">
        <v>58</v>
      </c>
      <c r="E53" s="33">
        <v>100</v>
      </c>
      <c r="F53" s="34">
        <f>+[1]программы!G22</f>
        <v>339.04626839999997</v>
      </c>
    </row>
    <row r="54" spans="1:6" ht="150.75" thickBot="1">
      <c r="A54" s="70" t="s">
        <v>59</v>
      </c>
      <c r="B54" s="32" t="s">
        <v>10</v>
      </c>
      <c r="C54" s="32" t="s">
        <v>56</v>
      </c>
      <c r="D54" s="63" t="s">
        <v>58</v>
      </c>
      <c r="E54" s="33">
        <v>200</v>
      </c>
      <c r="F54" s="34">
        <f>+[1]программы!G23</f>
        <v>3.9499999999999886</v>
      </c>
    </row>
    <row r="55" spans="1:6" ht="188.25" thickBot="1">
      <c r="A55" s="62" t="s">
        <v>60</v>
      </c>
      <c r="B55" s="32" t="s">
        <v>10</v>
      </c>
      <c r="C55" s="32" t="s">
        <v>56</v>
      </c>
      <c r="D55" s="63" t="s">
        <v>61</v>
      </c>
      <c r="E55" s="63">
        <v>100</v>
      </c>
      <c r="F55" s="71">
        <f>+[1]программы!G24</f>
        <v>350.303516</v>
      </c>
    </row>
    <row r="56" spans="1:6" ht="150.75" thickBot="1">
      <c r="A56" s="62" t="s">
        <v>62</v>
      </c>
      <c r="B56" s="32" t="s">
        <v>10</v>
      </c>
      <c r="C56" s="32" t="s">
        <v>56</v>
      </c>
      <c r="D56" s="63" t="s">
        <v>61</v>
      </c>
      <c r="E56" s="63">
        <v>200</v>
      </c>
      <c r="F56" s="71">
        <f>+[1]программы!G25</f>
        <v>36.699999999999989</v>
      </c>
    </row>
    <row r="57" spans="1:6" ht="225.75" thickBot="1">
      <c r="A57" s="62" t="s">
        <v>63</v>
      </c>
      <c r="B57" s="32" t="s">
        <v>10</v>
      </c>
      <c r="C57" s="32" t="s">
        <v>56</v>
      </c>
      <c r="D57" s="63" t="s">
        <v>64</v>
      </c>
      <c r="E57" s="63">
        <v>100</v>
      </c>
      <c r="F57" s="71">
        <f>+[1]программы!G26</f>
        <v>339.04626839999997</v>
      </c>
    </row>
    <row r="58" spans="1:6" ht="169.5" thickBot="1">
      <c r="A58" s="62" t="s">
        <v>65</v>
      </c>
      <c r="B58" s="32" t="s">
        <v>10</v>
      </c>
      <c r="C58" s="32" t="s">
        <v>56</v>
      </c>
      <c r="D58" s="63" t="s">
        <v>64</v>
      </c>
      <c r="E58" s="63">
        <v>200</v>
      </c>
      <c r="F58" s="71">
        <f>+[1]программы!G27</f>
        <v>36.949999999999989</v>
      </c>
    </row>
    <row r="59" spans="1:6" ht="57" thickBot="1">
      <c r="A59" s="47" t="s">
        <v>66</v>
      </c>
      <c r="B59" s="20" t="s">
        <v>10</v>
      </c>
      <c r="C59" s="20" t="s">
        <v>56</v>
      </c>
      <c r="D59" s="48" t="s">
        <v>67</v>
      </c>
      <c r="E59" s="48"/>
      <c r="F59" s="49">
        <f>F60</f>
        <v>1004.00099872</v>
      </c>
    </row>
    <row r="60" spans="1:6" ht="57" thickBot="1">
      <c r="A60" s="50" t="s">
        <v>68</v>
      </c>
      <c r="B60" s="24" t="s">
        <v>10</v>
      </c>
      <c r="C60" s="24" t="s">
        <v>56</v>
      </c>
      <c r="D60" s="51" t="s">
        <v>69</v>
      </c>
      <c r="E60" s="51"/>
      <c r="F60" s="52">
        <f>F61</f>
        <v>1004.00099872</v>
      </c>
    </row>
    <row r="61" spans="1:6" ht="57" thickBot="1">
      <c r="A61" s="53" t="s">
        <v>70</v>
      </c>
      <c r="B61" s="28" t="s">
        <v>10</v>
      </c>
      <c r="C61" s="28" t="s">
        <v>56</v>
      </c>
      <c r="D61" s="54" t="s">
        <v>71</v>
      </c>
      <c r="E61" s="54"/>
      <c r="F61" s="55">
        <f>F62+F63</f>
        <v>1004.00099872</v>
      </c>
    </row>
    <row r="62" spans="1:6" ht="225.75" thickBot="1">
      <c r="A62" s="72" t="s">
        <v>72</v>
      </c>
      <c r="B62" s="32" t="s">
        <v>10</v>
      </c>
      <c r="C62" s="32" t="s">
        <v>56</v>
      </c>
      <c r="D62" s="63" t="s">
        <v>73</v>
      </c>
      <c r="E62" s="63">
        <v>100</v>
      </c>
      <c r="F62" s="71">
        <f>+[1]программы!G52</f>
        <v>891.40099871999996</v>
      </c>
    </row>
    <row r="63" spans="1:6" ht="169.5" thickBot="1">
      <c r="A63" s="72" t="s">
        <v>74</v>
      </c>
      <c r="B63" s="32" t="s">
        <v>10</v>
      </c>
      <c r="C63" s="32" t="s">
        <v>56</v>
      </c>
      <c r="D63" s="63" t="s">
        <v>73</v>
      </c>
      <c r="E63" s="63">
        <v>200</v>
      </c>
      <c r="F63" s="71">
        <f>+[1]программы!G53</f>
        <v>112.60000000000002</v>
      </c>
    </row>
    <row r="64" spans="1:6" ht="75.75" thickBot="1">
      <c r="A64" s="47" t="s">
        <v>75</v>
      </c>
      <c r="B64" s="20" t="s">
        <v>10</v>
      </c>
      <c r="C64" s="20" t="s">
        <v>56</v>
      </c>
      <c r="D64" s="48" t="s">
        <v>76</v>
      </c>
      <c r="E64" s="48"/>
      <c r="F64" s="49">
        <f>F65</f>
        <v>250</v>
      </c>
    </row>
    <row r="65" spans="1:6" ht="38.25" thickBot="1">
      <c r="A65" s="50" t="s">
        <v>77</v>
      </c>
      <c r="B65" s="24" t="s">
        <v>10</v>
      </c>
      <c r="C65" s="24" t="s">
        <v>56</v>
      </c>
      <c r="D65" s="51" t="s">
        <v>78</v>
      </c>
      <c r="E65" s="51"/>
      <c r="F65" s="52">
        <f>F66</f>
        <v>250</v>
      </c>
    </row>
    <row r="66" spans="1:6" ht="57" thickBot="1">
      <c r="A66" s="53" t="s">
        <v>79</v>
      </c>
      <c r="B66" s="28" t="s">
        <v>10</v>
      </c>
      <c r="C66" s="28" t="s">
        <v>56</v>
      </c>
      <c r="D66" s="54" t="s">
        <v>80</v>
      </c>
      <c r="E66" s="54"/>
      <c r="F66" s="55">
        <f>F67</f>
        <v>250</v>
      </c>
    </row>
    <row r="67" spans="1:6" ht="150.75" thickBot="1">
      <c r="A67" s="62" t="s">
        <v>81</v>
      </c>
      <c r="B67" s="32" t="s">
        <v>10</v>
      </c>
      <c r="C67" s="32" t="s">
        <v>56</v>
      </c>
      <c r="D67" s="63" t="s">
        <v>82</v>
      </c>
      <c r="E67" s="63">
        <v>200</v>
      </c>
      <c r="F67" s="71">
        <f>+[1]программы!G172</f>
        <v>250</v>
      </c>
    </row>
    <row r="68" spans="1:6" ht="38.25" thickBot="1">
      <c r="A68" s="47" t="s">
        <v>40</v>
      </c>
      <c r="B68" s="20" t="s">
        <v>10</v>
      </c>
      <c r="C68" s="20" t="s">
        <v>56</v>
      </c>
      <c r="D68" s="48" t="s">
        <v>41</v>
      </c>
      <c r="E68" s="48"/>
      <c r="F68" s="49">
        <f>F69</f>
        <v>3500</v>
      </c>
    </row>
    <row r="69" spans="1:6" ht="38.25" thickBot="1">
      <c r="A69" s="50" t="s">
        <v>83</v>
      </c>
      <c r="B69" s="24" t="s">
        <v>10</v>
      </c>
      <c r="C69" s="24" t="s">
        <v>56</v>
      </c>
      <c r="D69" s="51" t="s">
        <v>84</v>
      </c>
      <c r="E69" s="51"/>
      <c r="F69" s="52">
        <f>F70</f>
        <v>3500</v>
      </c>
    </row>
    <row r="70" spans="1:6" ht="38.25" thickBot="1">
      <c r="A70" s="53" t="s">
        <v>85</v>
      </c>
      <c r="B70" s="28" t="s">
        <v>10</v>
      </c>
      <c r="C70" s="28" t="s">
        <v>56</v>
      </c>
      <c r="D70" s="54" t="s">
        <v>86</v>
      </c>
      <c r="E70" s="54"/>
      <c r="F70" s="55">
        <f>F71</f>
        <v>3500</v>
      </c>
    </row>
    <row r="71" spans="1:6" ht="113.25" thickBot="1">
      <c r="A71" s="72" t="s">
        <v>87</v>
      </c>
      <c r="B71" s="32" t="s">
        <v>10</v>
      </c>
      <c r="C71" s="32" t="s">
        <v>56</v>
      </c>
      <c r="D71" s="63" t="s">
        <v>88</v>
      </c>
      <c r="E71" s="63">
        <v>800</v>
      </c>
      <c r="F71" s="73">
        <f>+[1]программы!G146</f>
        <v>3500</v>
      </c>
    </row>
    <row r="72" spans="1:6" ht="38.25" thickBot="1">
      <c r="A72" s="47" t="s">
        <v>13</v>
      </c>
      <c r="B72" s="20" t="s">
        <v>10</v>
      </c>
      <c r="C72" s="20" t="s">
        <v>56</v>
      </c>
      <c r="D72" s="48" t="s">
        <v>14</v>
      </c>
      <c r="E72" s="48"/>
      <c r="F72" s="74">
        <f>F73</f>
        <v>8979.1558410500002</v>
      </c>
    </row>
    <row r="73" spans="1:6" ht="38.25" thickBot="1">
      <c r="A73" s="50" t="s">
        <v>15</v>
      </c>
      <c r="B73" s="24" t="s">
        <v>10</v>
      </c>
      <c r="C73" s="24" t="s">
        <v>56</v>
      </c>
      <c r="D73" s="51" t="s">
        <v>16</v>
      </c>
      <c r="E73" s="51"/>
      <c r="F73" s="75">
        <f>F74</f>
        <v>8979.1558410500002</v>
      </c>
    </row>
    <row r="74" spans="1:6" ht="57" thickBot="1">
      <c r="A74" s="53" t="s">
        <v>51</v>
      </c>
      <c r="B74" s="28" t="s">
        <v>10</v>
      </c>
      <c r="C74" s="28" t="s">
        <v>56</v>
      </c>
      <c r="D74" s="54" t="s">
        <v>52</v>
      </c>
      <c r="E74" s="54"/>
      <c r="F74" s="76">
        <f>F75+F76+F77</f>
        <v>8979.1558410500002</v>
      </c>
    </row>
    <row r="75" spans="1:6" ht="150.75" thickBot="1">
      <c r="A75" s="62" t="s">
        <v>89</v>
      </c>
      <c r="B75" s="32" t="s">
        <v>10</v>
      </c>
      <c r="C75" s="32" t="s">
        <v>56</v>
      </c>
      <c r="D75" s="63" t="s">
        <v>90</v>
      </c>
      <c r="E75" s="63">
        <v>100</v>
      </c>
      <c r="F75" s="71">
        <f>+[1]программы!G42</f>
        <v>7183.1558410500002</v>
      </c>
    </row>
    <row r="76" spans="1:6" ht="113.25" thickBot="1">
      <c r="A76" s="62" t="s">
        <v>91</v>
      </c>
      <c r="B76" s="32" t="s">
        <v>10</v>
      </c>
      <c r="C76" s="32" t="s">
        <v>56</v>
      </c>
      <c r="D76" s="63" t="s">
        <v>90</v>
      </c>
      <c r="E76" s="63">
        <v>200</v>
      </c>
      <c r="F76" s="71">
        <f>+[1]программы!G43</f>
        <v>1796</v>
      </c>
    </row>
    <row r="77" spans="1:6" ht="94.5" thickBot="1">
      <c r="A77" s="62" t="s">
        <v>324</v>
      </c>
      <c r="B77" s="32" t="s">
        <v>10</v>
      </c>
      <c r="C77" s="32" t="s">
        <v>56</v>
      </c>
      <c r="D77" s="63" t="s">
        <v>90</v>
      </c>
      <c r="E77" s="63">
        <v>800</v>
      </c>
      <c r="F77" s="71">
        <f>+[1]программы!G44</f>
        <v>0</v>
      </c>
    </row>
    <row r="78" spans="1:6" ht="75.75" thickBot="1">
      <c r="A78" s="47" t="s">
        <v>75</v>
      </c>
      <c r="B78" s="20" t="s">
        <v>10</v>
      </c>
      <c r="C78" s="20" t="s">
        <v>56</v>
      </c>
      <c r="D78" s="48" t="s">
        <v>76</v>
      </c>
      <c r="E78" s="48"/>
      <c r="F78" s="49">
        <f>F79</f>
        <v>740.15938160000007</v>
      </c>
    </row>
    <row r="79" spans="1:6" ht="75.75" thickBot="1">
      <c r="A79" s="50" t="s">
        <v>92</v>
      </c>
      <c r="B79" s="24" t="s">
        <v>10</v>
      </c>
      <c r="C79" s="24" t="s">
        <v>56</v>
      </c>
      <c r="D79" s="51" t="s">
        <v>93</v>
      </c>
      <c r="E79" s="51"/>
      <c r="F79" s="52">
        <f>F80</f>
        <v>740.15938160000007</v>
      </c>
    </row>
    <row r="80" spans="1:6" ht="38.25" thickBot="1">
      <c r="A80" s="53" t="s">
        <v>94</v>
      </c>
      <c r="B80" s="28" t="s">
        <v>10</v>
      </c>
      <c r="C80" s="28" t="s">
        <v>56</v>
      </c>
      <c r="D80" s="54" t="s">
        <v>95</v>
      </c>
      <c r="E80" s="54"/>
      <c r="F80" s="55">
        <f>F82+F81</f>
        <v>740.15938160000007</v>
      </c>
    </row>
    <row r="81" spans="1:6" ht="188.25" thickBot="1">
      <c r="A81" s="62" t="s">
        <v>96</v>
      </c>
      <c r="B81" s="32" t="s">
        <v>10</v>
      </c>
      <c r="C81" s="32" t="s">
        <v>97</v>
      </c>
      <c r="D81" s="63" t="s">
        <v>98</v>
      </c>
      <c r="E81" s="63">
        <v>500</v>
      </c>
      <c r="F81" s="71">
        <f>[1]программы!G180</f>
        <v>32.299999999999997</v>
      </c>
    </row>
    <row r="82" spans="1:6" ht="207" thickBot="1">
      <c r="A82" s="62" t="s">
        <v>99</v>
      </c>
      <c r="B82" s="32" t="s">
        <v>10</v>
      </c>
      <c r="C82" s="32" t="s">
        <v>56</v>
      </c>
      <c r="D82" s="63" t="s">
        <v>98</v>
      </c>
      <c r="E82" s="63">
        <v>600</v>
      </c>
      <c r="F82" s="71">
        <f>+[1]программы!G181</f>
        <v>707.85938160000012</v>
      </c>
    </row>
    <row r="83" spans="1:6" ht="38.25" thickBot="1">
      <c r="A83" s="11" t="s">
        <v>100</v>
      </c>
      <c r="B83" s="12" t="s">
        <v>22</v>
      </c>
      <c r="C83" s="12"/>
      <c r="D83" s="13"/>
      <c r="E83" s="13"/>
      <c r="F83" s="14">
        <f>+F84</f>
        <v>2572.260726</v>
      </c>
    </row>
    <row r="84" spans="1:6" ht="57" thickBot="1">
      <c r="A84" s="15" t="s">
        <v>101</v>
      </c>
      <c r="B84" s="16" t="s">
        <v>22</v>
      </c>
      <c r="C84" s="16" t="s">
        <v>102</v>
      </c>
      <c r="D84" s="17"/>
      <c r="E84" s="17"/>
      <c r="F84" s="18">
        <f>+F88+F91+F94+F95+F96</f>
        <v>2572.260726</v>
      </c>
    </row>
    <row r="85" spans="1:6" ht="75.75" thickBot="1">
      <c r="A85" s="19" t="s">
        <v>103</v>
      </c>
      <c r="B85" s="20" t="s">
        <v>22</v>
      </c>
      <c r="C85" s="20" t="s">
        <v>102</v>
      </c>
      <c r="D85" s="21" t="s">
        <v>104</v>
      </c>
      <c r="E85" s="21"/>
      <c r="F85" s="22"/>
    </row>
    <row r="86" spans="1:6" ht="38.25" thickBot="1">
      <c r="A86" s="23" t="s">
        <v>105</v>
      </c>
      <c r="B86" s="24" t="s">
        <v>22</v>
      </c>
      <c r="C86" s="24" t="s">
        <v>102</v>
      </c>
      <c r="D86" s="25" t="s">
        <v>106</v>
      </c>
      <c r="E86" s="25"/>
      <c r="F86" s="26"/>
    </row>
    <row r="87" spans="1:6" ht="38.25" thickBot="1">
      <c r="A87" s="27" t="s">
        <v>107</v>
      </c>
      <c r="B87" s="28" t="s">
        <v>22</v>
      </c>
      <c r="C87" s="28" t="s">
        <v>102</v>
      </c>
      <c r="D87" s="29" t="s">
        <v>108</v>
      </c>
      <c r="E87" s="29"/>
      <c r="F87" s="30">
        <f>F88</f>
        <v>347</v>
      </c>
    </row>
    <row r="88" spans="1:6" ht="132" thickBot="1">
      <c r="A88" s="35" t="s">
        <v>109</v>
      </c>
      <c r="B88" s="32" t="s">
        <v>22</v>
      </c>
      <c r="C88" s="32" t="s">
        <v>102</v>
      </c>
      <c r="D88" s="33" t="s">
        <v>110</v>
      </c>
      <c r="E88" s="33">
        <v>800</v>
      </c>
      <c r="F88" s="36">
        <f>+[1]программы!G195</f>
        <v>347</v>
      </c>
    </row>
    <row r="89" spans="1:6" ht="19.5" thickBot="1">
      <c r="A89" s="23" t="s">
        <v>325</v>
      </c>
      <c r="B89" s="24" t="s">
        <v>22</v>
      </c>
      <c r="C89" s="24" t="s">
        <v>102</v>
      </c>
      <c r="D89" s="25" t="s">
        <v>326</v>
      </c>
      <c r="E89" s="25"/>
      <c r="F89" s="26">
        <f>F90</f>
        <v>0</v>
      </c>
    </row>
    <row r="90" spans="1:6" ht="38.25" thickBot="1">
      <c r="A90" s="27" t="s">
        <v>327</v>
      </c>
      <c r="B90" s="28" t="s">
        <v>22</v>
      </c>
      <c r="C90" s="28" t="s">
        <v>102</v>
      </c>
      <c r="D90" s="29" t="s">
        <v>328</v>
      </c>
      <c r="E90" s="29"/>
      <c r="F90" s="30">
        <f>F91</f>
        <v>0</v>
      </c>
    </row>
    <row r="91" spans="1:6" ht="132" thickBot="1">
      <c r="A91" s="164" t="s">
        <v>329</v>
      </c>
      <c r="B91" s="86" t="s">
        <v>22</v>
      </c>
      <c r="C91" s="86" t="s">
        <v>102</v>
      </c>
      <c r="D91" s="87" t="s">
        <v>330</v>
      </c>
      <c r="E91" s="87">
        <v>200</v>
      </c>
      <c r="F91" s="88">
        <f>+[1]программы!G198</f>
        <v>0</v>
      </c>
    </row>
    <row r="92" spans="1:6" ht="57" thickBot="1">
      <c r="A92" s="23" t="s">
        <v>111</v>
      </c>
      <c r="B92" s="24" t="s">
        <v>22</v>
      </c>
      <c r="C92" s="24" t="s">
        <v>102</v>
      </c>
      <c r="D92" s="25" t="s">
        <v>112</v>
      </c>
      <c r="E92" s="25"/>
      <c r="F92" s="26">
        <f>F93</f>
        <v>2136.260726</v>
      </c>
    </row>
    <row r="93" spans="1:6" ht="57" thickBot="1">
      <c r="A93" s="77" t="s">
        <v>113</v>
      </c>
      <c r="B93" s="78" t="s">
        <v>22</v>
      </c>
      <c r="C93" s="78" t="s">
        <v>102</v>
      </c>
      <c r="D93" s="79" t="s">
        <v>114</v>
      </c>
      <c r="E93" s="79"/>
      <c r="F93" s="80">
        <f>F94</f>
        <v>2136.260726</v>
      </c>
    </row>
    <row r="94" spans="1:6" ht="225.75" thickBot="1">
      <c r="A94" s="35" t="s">
        <v>115</v>
      </c>
      <c r="B94" s="32" t="s">
        <v>22</v>
      </c>
      <c r="C94" s="32" t="s">
        <v>102</v>
      </c>
      <c r="D94" s="33" t="s">
        <v>116</v>
      </c>
      <c r="E94" s="33">
        <v>100</v>
      </c>
      <c r="F94" s="36">
        <f>+[1]программы!G201</f>
        <v>2136.260726</v>
      </c>
    </row>
    <row r="95" spans="1:6" ht="169.5" thickBot="1">
      <c r="A95" s="35" t="s">
        <v>117</v>
      </c>
      <c r="B95" s="32" t="s">
        <v>22</v>
      </c>
      <c r="C95" s="32" t="s">
        <v>102</v>
      </c>
      <c r="D95" s="33" t="s">
        <v>116</v>
      </c>
      <c r="E95" s="33">
        <v>200</v>
      </c>
      <c r="F95" s="36">
        <f>+[1]программы!G202</f>
        <v>89</v>
      </c>
    </row>
    <row r="96" spans="1:6" ht="150.75" thickBot="1">
      <c r="A96" s="35" t="s">
        <v>331</v>
      </c>
      <c r="B96" s="32" t="s">
        <v>22</v>
      </c>
      <c r="C96" s="32" t="s">
        <v>102</v>
      </c>
      <c r="D96" s="33" t="s">
        <v>116</v>
      </c>
      <c r="E96" s="33">
        <v>800</v>
      </c>
      <c r="F96" s="36">
        <f>+[1]программы!G203</f>
        <v>0</v>
      </c>
    </row>
    <row r="97" spans="1:6" ht="19.5" thickBot="1">
      <c r="A97" s="11" t="s">
        <v>118</v>
      </c>
      <c r="B97" s="12" t="s">
        <v>30</v>
      </c>
      <c r="C97" s="12"/>
      <c r="D97" s="13"/>
      <c r="E97" s="13"/>
      <c r="F97" s="14">
        <f>+F98+F116+F110</f>
        <v>20122.60640615</v>
      </c>
    </row>
    <row r="98" spans="1:6" ht="19.5" thickBot="1">
      <c r="A98" s="15" t="s">
        <v>119</v>
      </c>
      <c r="B98" s="16" t="s">
        <v>30</v>
      </c>
      <c r="C98" s="16" t="s">
        <v>120</v>
      </c>
      <c r="D98" s="17"/>
      <c r="E98" s="17"/>
      <c r="F98" s="18">
        <f>+F105+F106+F107+F109+F102</f>
        <v>6102.6064061500001</v>
      </c>
    </row>
    <row r="99" spans="1:6" ht="75.75" thickBot="1">
      <c r="A99" s="47" t="s">
        <v>75</v>
      </c>
      <c r="B99" s="20" t="s">
        <v>30</v>
      </c>
      <c r="C99" s="20" t="s">
        <v>120</v>
      </c>
      <c r="D99" s="21" t="s">
        <v>76</v>
      </c>
      <c r="E99" s="21"/>
      <c r="F99" s="22">
        <f>F103+F100</f>
        <v>6102.6064061500001</v>
      </c>
    </row>
    <row r="100" spans="1:6" ht="38.25" thickBot="1">
      <c r="A100" s="23" t="s">
        <v>121</v>
      </c>
      <c r="B100" s="24" t="s">
        <v>30</v>
      </c>
      <c r="C100" s="24" t="s">
        <v>120</v>
      </c>
      <c r="D100" s="25" t="s">
        <v>122</v>
      </c>
      <c r="E100" s="25"/>
      <c r="F100" s="26">
        <f>F101</f>
        <v>102.4</v>
      </c>
    </row>
    <row r="101" spans="1:6" ht="38.25" thickBot="1">
      <c r="A101" s="27" t="s">
        <v>123</v>
      </c>
      <c r="B101" s="28" t="s">
        <v>30</v>
      </c>
      <c r="C101" s="28" t="s">
        <v>120</v>
      </c>
      <c r="D101" s="29" t="s">
        <v>124</v>
      </c>
      <c r="E101" s="29"/>
      <c r="F101" s="30">
        <f>F102</f>
        <v>102.4</v>
      </c>
    </row>
    <row r="102" spans="1:6" ht="75.75" thickBot="1">
      <c r="A102" s="81" t="s">
        <v>125</v>
      </c>
      <c r="B102" s="82" t="s">
        <v>30</v>
      </c>
      <c r="C102" s="82" t="s">
        <v>120</v>
      </c>
      <c r="D102" s="83" t="s">
        <v>126</v>
      </c>
      <c r="E102" s="83">
        <v>200</v>
      </c>
      <c r="F102" s="84">
        <f>[1]программы!G166</f>
        <v>102.4</v>
      </c>
    </row>
    <row r="103" spans="1:6" ht="75.75" thickBot="1">
      <c r="A103" s="50" t="s">
        <v>92</v>
      </c>
      <c r="B103" s="24" t="s">
        <v>30</v>
      </c>
      <c r="C103" s="24" t="s">
        <v>120</v>
      </c>
      <c r="D103" s="25" t="s">
        <v>93</v>
      </c>
      <c r="E103" s="25"/>
      <c r="F103" s="26">
        <f>F104+F108</f>
        <v>6000.2064061500005</v>
      </c>
    </row>
    <row r="104" spans="1:6" ht="57" thickBot="1">
      <c r="A104" s="27" t="s">
        <v>127</v>
      </c>
      <c r="B104" s="28" t="s">
        <v>30</v>
      </c>
      <c r="C104" s="28" t="s">
        <v>120</v>
      </c>
      <c r="D104" s="29" t="s">
        <v>128</v>
      </c>
      <c r="E104" s="29"/>
      <c r="F104" s="30">
        <f>F105+F106+F107</f>
        <v>3901.0730224400004</v>
      </c>
    </row>
    <row r="105" spans="1:6" ht="263.25" thickBot="1">
      <c r="A105" s="62" t="s">
        <v>129</v>
      </c>
      <c r="B105" s="32" t="s">
        <v>30</v>
      </c>
      <c r="C105" s="32" t="s">
        <v>120</v>
      </c>
      <c r="D105" s="63" t="s">
        <v>130</v>
      </c>
      <c r="E105" s="63">
        <v>100</v>
      </c>
      <c r="F105" s="71">
        <f>+[1]программы!G176</f>
        <v>3500.7730224400002</v>
      </c>
    </row>
    <row r="106" spans="1:6" ht="225.75" thickBot="1">
      <c r="A106" s="62" t="s">
        <v>131</v>
      </c>
      <c r="B106" s="32" t="s">
        <v>30</v>
      </c>
      <c r="C106" s="32" t="s">
        <v>120</v>
      </c>
      <c r="D106" s="63" t="s">
        <v>130</v>
      </c>
      <c r="E106" s="63">
        <v>200</v>
      </c>
      <c r="F106" s="71">
        <f>+[1]программы!G177</f>
        <v>400.30000000000024</v>
      </c>
    </row>
    <row r="107" spans="1:6" ht="207" thickBot="1">
      <c r="A107" s="62" t="s">
        <v>332</v>
      </c>
      <c r="B107" s="32" t="s">
        <v>30</v>
      </c>
      <c r="C107" s="32" t="s">
        <v>120</v>
      </c>
      <c r="D107" s="63" t="s">
        <v>130</v>
      </c>
      <c r="E107" s="63">
        <v>800</v>
      </c>
      <c r="F107" s="71">
        <f>+[1]программы!G178</f>
        <v>0</v>
      </c>
    </row>
    <row r="108" spans="1:6" ht="38.25" thickBot="1">
      <c r="A108" s="53" t="s">
        <v>94</v>
      </c>
      <c r="B108" s="28" t="s">
        <v>30</v>
      </c>
      <c r="C108" s="28" t="s">
        <v>120</v>
      </c>
      <c r="D108" s="54" t="s">
        <v>95</v>
      </c>
      <c r="E108" s="54"/>
      <c r="F108" s="55">
        <f>F109</f>
        <v>2099.1333837100001</v>
      </c>
    </row>
    <row r="109" spans="1:6" ht="207" thickBot="1">
      <c r="A109" s="62" t="s">
        <v>132</v>
      </c>
      <c r="B109" s="32" t="s">
        <v>30</v>
      </c>
      <c r="C109" s="32" t="s">
        <v>120</v>
      </c>
      <c r="D109" s="63" t="s">
        <v>98</v>
      </c>
      <c r="E109" s="63">
        <v>600</v>
      </c>
      <c r="F109" s="71">
        <f>+[1]программы!G182</f>
        <v>2099.1333837100001</v>
      </c>
    </row>
    <row r="110" spans="1:6" ht="19.5" thickBot="1">
      <c r="A110" s="15" t="s">
        <v>133</v>
      </c>
      <c r="B110" s="16" t="s">
        <v>30</v>
      </c>
      <c r="C110" s="16" t="s">
        <v>102</v>
      </c>
      <c r="D110" s="17"/>
      <c r="E110" s="17"/>
      <c r="F110" s="18">
        <f>F111</f>
        <v>13850</v>
      </c>
    </row>
    <row r="111" spans="1:6" ht="38.25" thickBot="1">
      <c r="A111" s="47" t="s">
        <v>134</v>
      </c>
      <c r="B111" s="20" t="s">
        <v>30</v>
      </c>
      <c r="C111" s="20" t="s">
        <v>102</v>
      </c>
      <c r="D111" s="21" t="s">
        <v>135</v>
      </c>
      <c r="E111" s="21"/>
      <c r="F111" s="22">
        <f>F112</f>
        <v>13850</v>
      </c>
    </row>
    <row r="112" spans="1:6" ht="57" thickBot="1">
      <c r="A112" s="23" t="s">
        <v>136</v>
      </c>
      <c r="B112" s="24" t="s">
        <v>30</v>
      </c>
      <c r="C112" s="24" t="s">
        <v>102</v>
      </c>
      <c r="D112" s="25" t="s">
        <v>137</v>
      </c>
      <c r="E112" s="25"/>
      <c r="F112" s="26">
        <f>F113</f>
        <v>13850</v>
      </c>
    </row>
    <row r="113" spans="1:6" ht="19.5" thickBot="1">
      <c r="A113" s="27" t="s">
        <v>138</v>
      </c>
      <c r="B113" s="28" t="s">
        <v>139</v>
      </c>
      <c r="C113" s="28" t="s">
        <v>140</v>
      </c>
      <c r="D113" s="29" t="s">
        <v>141</v>
      </c>
      <c r="E113" s="29"/>
      <c r="F113" s="30">
        <f>F114+F115</f>
        <v>13850</v>
      </c>
    </row>
    <row r="114" spans="1:6" ht="57" thickBot="1">
      <c r="A114" s="62" t="s">
        <v>142</v>
      </c>
      <c r="B114" s="32" t="s">
        <v>30</v>
      </c>
      <c r="C114" s="32" t="s">
        <v>102</v>
      </c>
      <c r="D114" s="63" t="s">
        <v>141</v>
      </c>
      <c r="E114" s="63">
        <v>200</v>
      </c>
      <c r="F114" s="71">
        <f>[1]программы!G211</f>
        <v>11850</v>
      </c>
    </row>
    <row r="115" spans="1:6" ht="38.25" thickBot="1">
      <c r="A115" s="62" t="s">
        <v>143</v>
      </c>
      <c r="B115" s="32" t="s">
        <v>30</v>
      </c>
      <c r="C115" s="32" t="s">
        <v>102</v>
      </c>
      <c r="D115" s="63" t="s">
        <v>141</v>
      </c>
      <c r="E115" s="63">
        <v>500</v>
      </c>
      <c r="F115" s="71">
        <f>[1]программы!G212</f>
        <v>2000</v>
      </c>
    </row>
    <row r="116" spans="1:6" ht="19.5" thickBot="1">
      <c r="A116" s="15" t="s">
        <v>144</v>
      </c>
      <c r="B116" s="16" t="s">
        <v>30</v>
      </c>
      <c r="C116" s="16" t="s">
        <v>145</v>
      </c>
      <c r="D116" s="17"/>
      <c r="E116" s="17"/>
      <c r="F116" s="18">
        <f>+F120+F124+F128</f>
        <v>170</v>
      </c>
    </row>
    <row r="117" spans="1:6" ht="75.75" thickBot="1">
      <c r="A117" s="47" t="s">
        <v>75</v>
      </c>
      <c r="B117" s="20" t="s">
        <v>30</v>
      </c>
      <c r="C117" s="20" t="s">
        <v>145</v>
      </c>
      <c r="D117" s="21" t="s">
        <v>76</v>
      </c>
      <c r="E117" s="21"/>
      <c r="F117" s="22">
        <f>F118</f>
        <v>50</v>
      </c>
    </row>
    <row r="118" spans="1:6" ht="38.25" thickBot="1">
      <c r="A118" s="23" t="s">
        <v>77</v>
      </c>
      <c r="B118" s="24" t="s">
        <v>30</v>
      </c>
      <c r="C118" s="24" t="s">
        <v>145</v>
      </c>
      <c r="D118" s="25" t="s">
        <v>78</v>
      </c>
      <c r="E118" s="25"/>
      <c r="F118" s="26">
        <f>F119</f>
        <v>50</v>
      </c>
    </row>
    <row r="119" spans="1:6" ht="57" thickBot="1">
      <c r="A119" s="27" t="s">
        <v>79</v>
      </c>
      <c r="B119" s="28" t="s">
        <v>30</v>
      </c>
      <c r="C119" s="28" t="s">
        <v>145</v>
      </c>
      <c r="D119" s="29" t="s">
        <v>80</v>
      </c>
      <c r="E119" s="29"/>
      <c r="F119" s="30">
        <f>F120</f>
        <v>50</v>
      </c>
    </row>
    <row r="120" spans="1:6" ht="150.75" thickBot="1">
      <c r="A120" s="85" t="s">
        <v>146</v>
      </c>
      <c r="B120" s="86" t="s">
        <v>30</v>
      </c>
      <c r="C120" s="86" t="s">
        <v>145</v>
      </c>
      <c r="D120" s="87" t="s">
        <v>147</v>
      </c>
      <c r="E120" s="87">
        <v>200</v>
      </c>
      <c r="F120" s="88">
        <f>+[1]программы!G173</f>
        <v>50</v>
      </c>
    </row>
    <row r="121" spans="1:6" ht="38.25" thickBot="1">
      <c r="A121" s="19" t="s">
        <v>148</v>
      </c>
      <c r="B121" s="20" t="s">
        <v>30</v>
      </c>
      <c r="C121" s="20" t="s">
        <v>145</v>
      </c>
      <c r="D121" s="21" t="s">
        <v>149</v>
      </c>
      <c r="E121" s="21"/>
      <c r="F121" s="22">
        <f>F122</f>
        <v>60</v>
      </c>
    </row>
    <row r="122" spans="1:6" ht="38.25" thickBot="1">
      <c r="A122" s="23" t="s">
        <v>150</v>
      </c>
      <c r="B122" s="24" t="s">
        <v>30</v>
      </c>
      <c r="C122" s="24" t="s">
        <v>145</v>
      </c>
      <c r="D122" s="25" t="s">
        <v>151</v>
      </c>
      <c r="E122" s="25"/>
      <c r="F122" s="26">
        <f>F123</f>
        <v>60</v>
      </c>
    </row>
    <row r="123" spans="1:6" ht="38.25" thickBot="1">
      <c r="A123" s="27" t="s">
        <v>152</v>
      </c>
      <c r="B123" s="28" t="s">
        <v>30</v>
      </c>
      <c r="C123" s="28" t="s">
        <v>145</v>
      </c>
      <c r="D123" s="29" t="s">
        <v>153</v>
      </c>
      <c r="E123" s="29"/>
      <c r="F123" s="30">
        <f>F124</f>
        <v>60</v>
      </c>
    </row>
    <row r="124" spans="1:6" ht="113.25" thickBot="1">
      <c r="A124" s="72" t="s">
        <v>154</v>
      </c>
      <c r="B124" s="32" t="s">
        <v>30</v>
      </c>
      <c r="C124" s="32" t="s">
        <v>145</v>
      </c>
      <c r="D124" s="32" t="s">
        <v>155</v>
      </c>
      <c r="E124" s="32" t="s">
        <v>156</v>
      </c>
      <c r="F124" s="36">
        <f>+[1]программы!G190</f>
        <v>60</v>
      </c>
    </row>
    <row r="125" spans="1:6" ht="38.25" thickBot="1">
      <c r="A125" s="47" t="s">
        <v>148</v>
      </c>
      <c r="B125" s="89" t="s">
        <v>30</v>
      </c>
      <c r="C125" s="89" t="s">
        <v>145</v>
      </c>
      <c r="D125" s="90" t="s">
        <v>149</v>
      </c>
      <c r="E125" s="91"/>
      <c r="F125" s="92">
        <f>F126</f>
        <v>60</v>
      </c>
    </row>
    <row r="126" spans="1:6" ht="38.25" thickBot="1">
      <c r="A126" s="50" t="s">
        <v>157</v>
      </c>
      <c r="B126" s="93" t="s">
        <v>30</v>
      </c>
      <c r="C126" s="93" t="s">
        <v>145</v>
      </c>
      <c r="D126" s="94" t="s">
        <v>158</v>
      </c>
      <c r="E126" s="95"/>
      <c r="F126" s="96">
        <f>F127</f>
        <v>60</v>
      </c>
    </row>
    <row r="127" spans="1:6" ht="57" thickBot="1">
      <c r="A127" s="53" t="s">
        <v>159</v>
      </c>
      <c r="B127" s="97" t="s">
        <v>30</v>
      </c>
      <c r="C127" s="97" t="s">
        <v>145</v>
      </c>
      <c r="D127" s="98" t="s">
        <v>160</v>
      </c>
      <c r="E127" s="99"/>
      <c r="F127" s="100">
        <f>F128</f>
        <v>60</v>
      </c>
    </row>
    <row r="128" spans="1:6" ht="75.75" thickBot="1">
      <c r="A128" s="85" t="s">
        <v>161</v>
      </c>
      <c r="B128" s="101" t="s">
        <v>30</v>
      </c>
      <c r="C128" s="101" t="s">
        <v>145</v>
      </c>
      <c r="D128" s="102" t="s">
        <v>162</v>
      </c>
      <c r="E128" s="43">
        <v>500</v>
      </c>
      <c r="F128" s="103">
        <f>[1]программы!G187</f>
        <v>60</v>
      </c>
    </row>
    <row r="129" spans="1:6" ht="19.5" thickBot="1">
      <c r="A129" s="11" t="s">
        <v>163</v>
      </c>
      <c r="B129" s="12" t="s">
        <v>164</v>
      </c>
      <c r="C129" s="12"/>
      <c r="D129" s="13"/>
      <c r="E129" s="13"/>
      <c r="F129" s="14">
        <f>+F130+F144+F169+F164+F178+F156</f>
        <v>248234.437931369</v>
      </c>
    </row>
    <row r="130" spans="1:6" ht="19.5" thickBot="1">
      <c r="A130" s="15" t="s">
        <v>165</v>
      </c>
      <c r="B130" s="16" t="s">
        <v>164</v>
      </c>
      <c r="C130" s="16" t="s">
        <v>10</v>
      </c>
      <c r="D130" s="17"/>
      <c r="E130" s="17"/>
      <c r="F130" s="18">
        <f>+F134+F135+F136+F137+F138+F139+F140+F141+F142+F143</f>
        <v>41833.048960699998</v>
      </c>
    </row>
    <row r="131" spans="1:6" ht="57" thickBot="1">
      <c r="A131" s="19" t="s">
        <v>66</v>
      </c>
      <c r="B131" s="20" t="s">
        <v>164</v>
      </c>
      <c r="C131" s="20" t="s">
        <v>10</v>
      </c>
      <c r="D131" s="21" t="s">
        <v>67</v>
      </c>
      <c r="E131" s="21"/>
      <c r="F131" s="22">
        <f>F132</f>
        <v>41833.048960699998</v>
      </c>
    </row>
    <row r="132" spans="1:6" ht="38.25" thickBot="1">
      <c r="A132" s="23" t="s">
        <v>166</v>
      </c>
      <c r="B132" s="24" t="s">
        <v>164</v>
      </c>
      <c r="C132" s="24" t="s">
        <v>10</v>
      </c>
      <c r="D132" s="25" t="s">
        <v>167</v>
      </c>
      <c r="E132" s="25"/>
      <c r="F132" s="26">
        <f>F133</f>
        <v>41833.048960699998</v>
      </c>
    </row>
    <row r="133" spans="1:6" ht="38.25" thickBot="1">
      <c r="A133" s="27" t="s">
        <v>168</v>
      </c>
      <c r="B133" s="28" t="s">
        <v>164</v>
      </c>
      <c r="C133" s="28" t="s">
        <v>10</v>
      </c>
      <c r="D133" s="29" t="s">
        <v>169</v>
      </c>
      <c r="E133" s="29"/>
      <c r="F133" s="30">
        <f>F134+F135+F136+F137+F138+F139+F140+F141+F142+F143</f>
        <v>41833.048960699998</v>
      </c>
    </row>
    <row r="134" spans="1:6" ht="169.5" thickBot="1">
      <c r="A134" s="104" t="s">
        <v>170</v>
      </c>
      <c r="B134" s="32" t="s">
        <v>164</v>
      </c>
      <c r="C134" s="32" t="s">
        <v>10</v>
      </c>
      <c r="D134" s="33" t="s">
        <v>171</v>
      </c>
      <c r="E134" s="33">
        <v>100</v>
      </c>
      <c r="F134" s="36">
        <f>+[1]программы!G65</f>
        <v>2769.4992641400004</v>
      </c>
    </row>
    <row r="135" spans="1:6" ht="132" thickBot="1">
      <c r="A135" s="104" t="s">
        <v>172</v>
      </c>
      <c r="B135" s="32" t="s">
        <v>164</v>
      </c>
      <c r="C135" s="32" t="s">
        <v>10</v>
      </c>
      <c r="D135" s="33" t="s">
        <v>171</v>
      </c>
      <c r="E135" s="33">
        <v>200</v>
      </c>
      <c r="F135" s="36">
        <f>+[1]программы!G66</f>
        <v>3340.8</v>
      </c>
    </row>
    <row r="136" spans="1:6" ht="132" thickBot="1">
      <c r="A136" s="104" t="s">
        <v>173</v>
      </c>
      <c r="B136" s="32" t="s">
        <v>164</v>
      </c>
      <c r="C136" s="32" t="s">
        <v>10</v>
      </c>
      <c r="D136" s="33" t="s">
        <v>171</v>
      </c>
      <c r="E136" s="33">
        <v>600</v>
      </c>
      <c r="F136" s="36">
        <f>+[1]программы!G67</f>
        <v>8336.8846965599987</v>
      </c>
    </row>
    <row r="137" spans="1:6" ht="113.25" thickBot="1">
      <c r="A137" s="104" t="s">
        <v>174</v>
      </c>
      <c r="B137" s="32" t="s">
        <v>164</v>
      </c>
      <c r="C137" s="32" t="s">
        <v>10</v>
      </c>
      <c r="D137" s="33" t="s">
        <v>171</v>
      </c>
      <c r="E137" s="33">
        <v>800</v>
      </c>
      <c r="F137" s="36">
        <f>+[1]программы!G68</f>
        <v>87.465000000000003</v>
      </c>
    </row>
    <row r="138" spans="1:6" ht="207" thickBot="1">
      <c r="A138" s="72" t="s">
        <v>175</v>
      </c>
      <c r="B138" s="32" t="s">
        <v>164</v>
      </c>
      <c r="C138" s="32" t="s">
        <v>10</v>
      </c>
      <c r="D138" s="33" t="s">
        <v>176</v>
      </c>
      <c r="E138" s="33">
        <v>100</v>
      </c>
      <c r="F138" s="36">
        <f>+[1]программы!G69</f>
        <v>5480.0999999999995</v>
      </c>
    </row>
    <row r="139" spans="1:6" ht="150.75" thickBot="1">
      <c r="A139" s="72" t="s">
        <v>177</v>
      </c>
      <c r="B139" s="32" t="s">
        <v>164</v>
      </c>
      <c r="C139" s="32" t="s">
        <v>10</v>
      </c>
      <c r="D139" s="33" t="s">
        <v>176</v>
      </c>
      <c r="E139" s="33">
        <v>200</v>
      </c>
      <c r="F139" s="36">
        <f>+[1]программы!G70</f>
        <v>55.300000000000182</v>
      </c>
    </row>
    <row r="140" spans="1:6" ht="169.5" thickBot="1">
      <c r="A140" s="72" t="s">
        <v>178</v>
      </c>
      <c r="B140" s="32" t="s">
        <v>164</v>
      </c>
      <c r="C140" s="32" t="s">
        <v>10</v>
      </c>
      <c r="D140" s="33" t="s">
        <v>176</v>
      </c>
      <c r="E140" s="33">
        <v>600</v>
      </c>
      <c r="F140" s="36">
        <f>+[1]программы!G71</f>
        <v>15551.699999999999</v>
      </c>
    </row>
    <row r="141" spans="1:6" ht="207" thickBot="1">
      <c r="A141" s="72" t="s">
        <v>175</v>
      </c>
      <c r="B141" s="32" t="s">
        <v>164</v>
      </c>
      <c r="C141" s="32" t="s">
        <v>10</v>
      </c>
      <c r="D141" s="33" t="s">
        <v>176</v>
      </c>
      <c r="E141" s="33">
        <v>100</v>
      </c>
      <c r="F141" s="36">
        <f>+[1]программы!G81</f>
        <v>5450.4000000000005</v>
      </c>
    </row>
    <row r="142" spans="1:6" ht="150.75" thickBot="1">
      <c r="A142" s="72" t="s">
        <v>177</v>
      </c>
      <c r="B142" s="32" t="s">
        <v>164</v>
      </c>
      <c r="C142" s="32" t="s">
        <v>10</v>
      </c>
      <c r="D142" s="33" t="s">
        <v>176</v>
      </c>
      <c r="E142" s="33">
        <v>200</v>
      </c>
      <c r="F142" s="36">
        <f>+[1]программы!G82</f>
        <v>55.099999999999454</v>
      </c>
    </row>
    <row r="143" spans="1:6" ht="169.5" thickBot="1">
      <c r="A143" s="72" t="s">
        <v>178</v>
      </c>
      <c r="B143" s="32" t="s">
        <v>164</v>
      </c>
      <c r="C143" s="32" t="s">
        <v>10</v>
      </c>
      <c r="D143" s="33" t="s">
        <v>176</v>
      </c>
      <c r="E143" s="33">
        <v>600</v>
      </c>
      <c r="F143" s="36">
        <f>+[1]программы!G83</f>
        <v>705.80000000000007</v>
      </c>
    </row>
    <row r="144" spans="1:6" ht="19.5" thickBot="1">
      <c r="A144" s="15" t="s">
        <v>179</v>
      </c>
      <c r="B144" s="16" t="s">
        <v>164</v>
      </c>
      <c r="C144" s="16" t="s">
        <v>12</v>
      </c>
      <c r="D144" s="17"/>
      <c r="E144" s="17"/>
      <c r="F144" s="18">
        <f>+F148+F149+F151+F152+F153+F154+F155+F150</f>
        <v>173622.60139552</v>
      </c>
    </row>
    <row r="145" spans="1:6" ht="57" thickBot="1">
      <c r="A145" s="19" t="s">
        <v>66</v>
      </c>
      <c r="B145" s="20" t="s">
        <v>164</v>
      </c>
      <c r="C145" s="20" t="s">
        <v>12</v>
      </c>
      <c r="D145" s="21" t="s">
        <v>67</v>
      </c>
      <c r="E145" s="21"/>
      <c r="F145" s="22">
        <f>F146</f>
        <v>173622.60139552</v>
      </c>
    </row>
    <row r="146" spans="1:6" ht="38.25" thickBot="1">
      <c r="A146" s="23" t="s">
        <v>166</v>
      </c>
      <c r="B146" s="24" t="s">
        <v>164</v>
      </c>
      <c r="C146" s="24" t="s">
        <v>12</v>
      </c>
      <c r="D146" s="25" t="s">
        <v>167</v>
      </c>
      <c r="E146" s="25"/>
      <c r="F146" s="26">
        <f>F147</f>
        <v>173622.60139552</v>
      </c>
    </row>
    <row r="147" spans="1:6" ht="19.5" thickBot="1">
      <c r="A147" s="27" t="s">
        <v>180</v>
      </c>
      <c r="B147" s="28" t="s">
        <v>164</v>
      </c>
      <c r="C147" s="28" t="s">
        <v>12</v>
      </c>
      <c r="D147" s="29" t="s">
        <v>181</v>
      </c>
      <c r="E147" s="29"/>
      <c r="F147" s="30">
        <f>F148+F149+F151+F152+F153+F154+F155+F150</f>
        <v>173622.60139552</v>
      </c>
    </row>
    <row r="148" spans="1:6" ht="169.5" thickBot="1">
      <c r="A148" s="104" t="s">
        <v>170</v>
      </c>
      <c r="B148" s="32" t="s">
        <v>164</v>
      </c>
      <c r="C148" s="32" t="s">
        <v>12</v>
      </c>
      <c r="D148" s="33" t="s">
        <v>182</v>
      </c>
      <c r="E148" s="33">
        <v>100</v>
      </c>
      <c r="F148" s="36">
        <f>+[1]программы!G73</f>
        <v>2075.3885728799996</v>
      </c>
    </row>
    <row r="149" spans="1:6" ht="132" thickBot="1">
      <c r="A149" s="104" t="s">
        <v>172</v>
      </c>
      <c r="B149" s="32" t="s">
        <v>164</v>
      </c>
      <c r="C149" s="32" t="s">
        <v>12</v>
      </c>
      <c r="D149" s="33" t="s">
        <v>182</v>
      </c>
      <c r="E149" s="33">
        <v>200</v>
      </c>
      <c r="F149" s="36">
        <f>+[1]программы!G74</f>
        <v>25644.2</v>
      </c>
    </row>
    <row r="150" spans="1:6" ht="113.25" thickBot="1">
      <c r="A150" s="104" t="s">
        <v>183</v>
      </c>
      <c r="B150" s="32" t="s">
        <v>164</v>
      </c>
      <c r="C150" s="32" t="s">
        <v>12</v>
      </c>
      <c r="D150" s="33" t="s">
        <v>182</v>
      </c>
      <c r="E150" s="33">
        <v>500</v>
      </c>
      <c r="F150" s="36">
        <f>[1]ведомственная!G110</f>
        <v>525.29999999999995</v>
      </c>
    </row>
    <row r="151" spans="1:6" ht="132" thickBot="1">
      <c r="A151" s="104" t="s">
        <v>173</v>
      </c>
      <c r="B151" s="32" t="s">
        <v>164</v>
      </c>
      <c r="C151" s="32" t="s">
        <v>12</v>
      </c>
      <c r="D151" s="33" t="s">
        <v>182</v>
      </c>
      <c r="E151" s="33">
        <v>600</v>
      </c>
      <c r="F151" s="36">
        <f>+[1]программы!G76</f>
        <v>2162.9249952</v>
      </c>
    </row>
    <row r="152" spans="1:6" ht="113.25" thickBot="1">
      <c r="A152" s="104" t="s">
        <v>174</v>
      </c>
      <c r="B152" s="32" t="s">
        <v>164</v>
      </c>
      <c r="C152" s="32" t="s">
        <v>12</v>
      </c>
      <c r="D152" s="33" t="s">
        <v>182</v>
      </c>
      <c r="E152" s="33">
        <v>800</v>
      </c>
      <c r="F152" s="36">
        <f>+[1]программы!G77</f>
        <v>4121.5899999999992</v>
      </c>
    </row>
    <row r="153" spans="1:6" ht="244.5" thickBot="1">
      <c r="A153" s="72" t="s">
        <v>184</v>
      </c>
      <c r="B153" s="32" t="s">
        <v>164</v>
      </c>
      <c r="C153" s="32" t="s">
        <v>12</v>
      </c>
      <c r="D153" s="33" t="s">
        <v>185</v>
      </c>
      <c r="E153" s="33">
        <v>100</v>
      </c>
      <c r="F153" s="36">
        <f>+[1]программы!G78</f>
        <v>131107.89782744</v>
      </c>
    </row>
    <row r="154" spans="1:6" ht="188.25" thickBot="1">
      <c r="A154" s="72" t="s">
        <v>186</v>
      </c>
      <c r="B154" s="32" t="s">
        <v>164</v>
      </c>
      <c r="C154" s="32" t="s">
        <v>12</v>
      </c>
      <c r="D154" s="33" t="s">
        <v>185</v>
      </c>
      <c r="E154" s="33">
        <v>200</v>
      </c>
      <c r="F154" s="36">
        <f>+[1]программы!G79</f>
        <v>1324.2000000000116</v>
      </c>
    </row>
    <row r="155" spans="1:6" ht="207" thickBot="1">
      <c r="A155" s="72" t="s">
        <v>187</v>
      </c>
      <c r="B155" s="32" t="s">
        <v>164</v>
      </c>
      <c r="C155" s="32" t="s">
        <v>12</v>
      </c>
      <c r="D155" s="33" t="s">
        <v>185</v>
      </c>
      <c r="E155" s="33">
        <v>600</v>
      </c>
      <c r="F155" s="36">
        <f>+[1]программы!G80</f>
        <v>6661.1</v>
      </c>
    </row>
    <row r="156" spans="1:6" ht="19.5" thickBot="1">
      <c r="A156" s="15" t="s">
        <v>188</v>
      </c>
      <c r="B156" s="16" t="s">
        <v>164</v>
      </c>
      <c r="C156" s="16" t="s">
        <v>22</v>
      </c>
      <c r="D156" s="17"/>
      <c r="E156" s="17"/>
      <c r="F156" s="18">
        <f>F159+F160+F161+F162+F163</f>
        <v>20441.776791999997</v>
      </c>
    </row>
    <row r="157" spans="1:6" ht="19.5" thickBot="1">
      <c r="A157" s="50" t="s">
        <v>189</v>
      </c>
      <c r="B157" s="24" t="s">
        <v>164</v>
      </c>
      <c r="C157" s="24" t="s">
        <v>22</v>
      </c>
      <c r="D157" s="25" t="s">
        <v>190</v>
      </c>
      <c r="E157" s="25"/>
      <c r="F157" s="26">
        <f>F158</f>
        <v>20441.776791999997</v>
      </c>
    </row>
    <row r="158" spans="1:6" ht="57" thickBot="1">
      <c r="A158" s="53" t="s">
        <v>191</v>
      </c>
      <c r="B158" s="28" t="s">
        <v>164</v>
      </c>
      <c r="C158" s="28" t="s">
        <v>22</v>
      </c>
      <c r="D158" s="29" t="s">
        <v>192</v>
      </c>
      <c r="E158" s="29"/>
      <c r="F158" s="30">
        <f>F159+F160+F161+F162+F163</f>
        <v>20441.776791999997</v>
      </c>
    </row>
    <row r="159" spans="1:6" ht="169.5" thickBot="1">
      <c r="A159" s="104" t="s">
        <v>193</v>
      </c>
      <c r="B159" s="32" t="s">
        <v>164</v>
      </c>
      <c r="C159" s="32" t="s">
        <v>22</v>
      </c>
      <c r="D159" s="33" t="s">
        <v>194</v>
      </c>
      <c r="E159" s="33">
        <v>100</v>
      </c>
      <c r="F159" s="36">
        <f>+[1]программы!G91</f>
        <v>12834.116064</v>
      </c>
    </row>
    <row r="160" spans="1:6" ht="132" thickBot="1">
      <c r="A160" s="104" t="s">
        <v>195</v>
      </c>
      <c r="B160" s="32" t="s">
        <v>164</v>
      </c>
      <c r="C160" s="32" t="s">
        <v>22</v>
      </c>
      <c r="D160" s="33" t="s">
        <v>194</v>
      </c>
      <c r="E160" s="33">
        <v>200</v>
      </c>
      <c r="F160" s="36">
        <f>+[1]программы!G92</f>
        <v>1404.8999999999996</v>
      </c>
    </row>
    <row r="161" spans="1:6" ht="113.25" thickBot="1">
      <c r="A161" s="104" t="s">
        <v>196</v>
      </c>
      <c r="B161" s="32" t="s">
        <v>164</v>
      </c>
      <c r="C161" s="32" t="s">
        <v>22</v>
      </c>
      <c r="D161" s="33" t="s">
        <v>194</v>
      </c>
      <c r="E161" s="33">
        <v>300</v>
      </c>
      <c r="F161" s="36">
        <f>+[1]программы!G93</f>
        <v>18</v>
      </c>
    </row>
    <row r="162" spans="1:6" ht="132" thickBot="1">
      <c r="A162" s="104" t="s">
        <v>197</v>
      </c>
      <c r="B162" s="32" t="s">
        <v>164</v>
      </c>
      <c r="C162" s="32" t="s">
        <v>22</v>
      </c>
      <c r="D162" s="33" t="s">
        <v>194</v>
      </c>
      <c r="E162" s="33">
        <v>600</v>
      </c>
      <c r="F162" s="36">
        <f>+[1]программы!G94</f>
        <v>6155.6207279999999</v>
      </c>
    </row>
    <row r="163" spans="1:6" ht="113.25" thickBot="1">
      <c r="A163" s="104" t="s">
        <v>198</v>
      </c>
      <c r="B163" s="32" t="s">
        <v>164</v>
      </c>
      <c r="C163" s="32" t="s">
        <v>22</v>
      </c>
      <c r="D163" s="33" t="s">
        <v>194</v>
      </c>
      <c r="E163" s="33">
        <v>800</v>
      </c>
      <c r="F163" s="36">
        <f>+[1]программы!G95</f>
        <v>29.14</v>
      </c>
    </row>
    <row r="164" spans="1:6" ht="38.25" thickBot="1">
      <c r="A164" s="44" t="s">
        <v>199</v>
      </c>
      <c r="B164" s="16" t="s">
        <v>164</v>
      </c>
      <c r="C164" s="16" t="s">
        <v>120</v>
      </c>
      <c r="D164" s="105"/>
      <c r="E164" s="105"/>
      <c r="F164" s="106">
        <f>+F168</f>
        <v>0</v>
      </c>
    </row>
    <row r="165" spans="1:6" ht="75.75" thickBot="1">
      <c r="A165" s="47" t="s">
        <v>75</v>
      </c>
      <c r="B165" s="20" t="s">
        <v>164</v>
      </c>
      <c r="C165" s="20" t="s">
        <v>120</v>
      </c>
      <c r="D165" s="107" t="s">
        <v>76</v>
      </c>
      <c r="E165" s="107"/>
      <c r="F165" s="67">
        <f>F166</f>
        <v>0</v>
      </c>
    </row>
    <row r="166" spans="1:6" ht="75.75" thickBot="1">
      <c r="A166" s="50" t="s">
        <v>92</v>
      </c>
      <c r="B166" s="24" t="s">
        <v>164</v>
      </c>
      <c r="C166" s="24" t="s">
        <v>120</v>
      </c>
      <c r="D166" s="108" t="s">
        <v>93</v>
      </c>
      <c r="E166" s="108"/>
      <c r="F166" s="68">
        <f>F167</f>
        <v>0</v>
      </c>
    </row>
    <row r="167" spans="1:6" ht="38.25" thickBot="1">
      <c r="A167" s="53" t="s">
        <v>94</v>
      </c>
      <c r="B167" s="28" t="s">
        <v>164</v>
      </c>
      <c r="C167" s="28" t="s">
        <v>120</v>
      </c>
      <c r="D167" s="109" t="s">
        <v>95</v>
      </c>
      <c r="E167" s="109"/>
      <c r="F167" s="69">
        <f>F168</f>
        <v>0</v>
      </c>
    </row>
    <row r="168" spans="1:6" ht="207" thickBot="1">
      <c r="A168" s="62" t="s">
        <v>132</v>
      </c>
      <c r="B168" s="32" t="s">
        <v>164</v>
      </c>
      <c r="C168" s="32" t="s">
        <v>120</v>
      </c>
      <c r="D168" s="63" t="s">
        <v>98</v>
      </c>
      <c r="E168" s="63">
        <v>200</v>
      </c>
      <c r="F168" s="71">
        <f>+[1]программы!G183</f>
        <v>0</v>
      </c>
    </row>
    <row r="169" spans="1:6" ht="19.5" thickBot="1">
      <c r="A169" s="65" t="s">
        <v>200</v>
      </c>
      <c r="B169" s="16" t="s">
        <v>164</v>
      </c>
      <c r="C169" s="16" t="s">
        <v>164</v>
      </c>
      <c r="D169" s="57"/>
      <c r="E169" s="57"/>
      <c r="F169" s="18">
        <f>+F173+F175+F176+F177</f>
        <v>262.2</v>
      </c>
    </row>
    <row r="170" spans="1:6" ht="57" thickBot="1">
      <c r="A170" s="47" t="s">
        <v>66</v>
      </c>
      <c r="B170" s="20" t="s">
        <v>164</v>
      </c>
      <c r="C170" s="20" t="s">
        <v>164</v>
      </c>
      <c r="D170" s="21" t="s">
        <v>67</v>
      </c>
      <c r="E170" s="58"/>
      <c r="F170" s="22"/>
    </row>
    <row r="171" spans="1:6" ht="19.5" thickBot="1">
      <c r="A171" s="50" t="s">
        <v>201</v>
      </c>
      <c r="B171" s="24" t="s">
        <v>164</v>
      </c>
      <c r="C171" s="24" t="s">
        <v>164</v>
      </c>
      <c r="D171" s="25" t="s">
        <v>202</v>
      </c>
      <c r="E171" s="59"/>
      <c r="F171" s="26">
        <f>F172+F174</f>
        <v>262.2</v>
      </c>
    </row>
    <row r="172" spans="1:6" ht="38.25" thickBot="1">
      <c r="A172" s="53" t="s">
        <v>203</v>
      </c>
      <c r="B172" s="28" t="s">
        <v>164</v>
      </c>
      <c r="C172" s="28" t="s">
        <v>164</v>
      </c>
      <c r="D172" s="29" t="s">
        <v>204</v>
      </c>
      <c r="E172" s="61"/>
      <c r="F172" s="30">
        <f>F173</f>
        <v>262.2</v>
      </c>
    </row>
    <row r="173" spans="1:6" ht="132" thickBot="1">
      <c r="A173" s="104" t="s">
        <v>205</v>
      </c>
      <c r="B173" s="32" t="s">
        <v>164</v>
      </c>
      <c r="C173" s="32" t="s">
        <v>164</v>
      </c>
      <c r="D173" s="33" t="s">
        <v>206</v>
      </c>
      <c r="E173" s="33">
        <v>200</v>
      </c>
      <c r="F173" s="36">
        <f>+[1]программы!G104</f>
        <v>262.2</v>
      </c>
    </row>
    <row r="174" spans="1:6" ht="75.75" thickBot="1">
      <c r="A174" s="27" t="s">
        <v>333</v>
      </c>
      <c r="B174" s="28" t="s">
        <v>164</v>
      </c>
      <c r="C174" s="28" t="s">
        <v>164</v>
      </c>
      <c r="D174" s="29" t="s">
        <v>334</v>
      </c>
      <c r="E174" s="29"/>
      <c r="F174" s="30">
        <f>F175+F176+F177</f>
        <v>0</v>
      </c>
    </row>
    <row r="175" spans="1:6" ht="132" thickBot="1">
      <c r="A175" s="104" t="s">
        <v>207</v>
      </c>
      <c r="B175" s="32" t="s">
        <v>164</v>
      </c>
      <c r="C175" s="32" t="s">
        <v>164</v>
      </c>
      <c r="D175" s="33" t="s">
        <v>208</v>
      </c>
      <c r="E175" s="33">
        <v>200</v>
      </c>
      <c r="F175" s="36"/>
    </row>
    <row r="176" spans="1:6" ht="132" thickBot="1">
      <c r="A176" s="104" t="s">
        <v>209</v>
      </c>
      <c r="B176" s="32" t="s">
        <v>164</v>
      </c>
      <c r="C176" s="32" t="s">
        <v>164</v>
      </c>
      <c r="D176" s="33" t="s">
        <v>210</v>
      </c>
      <c r="E176" s="33">
        <v>200</v>
      </c>
      <c r="F176" s="36"/>
    </row>
    <row r="177" spans="1:6" ht="132" thickBot="1">
      <c r="A177" s="104" t="s">
        <v>211</v>
      </c>
      <c r="B177" s="32" t="s">
        <v>164</v>
      </c>
      <c r="C177" s="32" t="s">
        <v>164</v>
      </c>
      <c r="D177" s="33" t="s">
        <v>212</v>
      </c>
      <c r="E177" s="33">
        <v>200</v>
      </c>
      <c r="F177" s="36"/>
    </row>
    <row r="178" spans="1:6" ht="19.5" thickBot="1">
      <c r="A178" s="65" t="s">
        <v>213</v>
      </c>
      <c r="B178" s="16" t="s">
        <v>164</v>
      </c>
      <c r="C178" s="16" t="s">
        <v>102</v>
      </c>
      <c r="D178" s="57"/>
      <c r="E178" s="57"/>
      <c r="F178" s="18">
        <f>+F182+F183+F184+F187+F190+F192+F191</f>
        <v>12074.810783149</v>
      </c>
    </row>
    <row r="179" spans="1:6" ht="57" thickBot="1">
      <c r="A179" s="47" t="s">
        <v>66</v>
      </c>
      <c r="B179" s="20" t="s">
        <v>164</v>
      </c>
      <c r="C179" s="20" t="s">
        <v>102</v>
      </c>
      <c r="D179" s="48" t="s">
        <v>67</v>
      </c>
      <c r="E179" s="58"/>
      <c r="F179" s="22">
        <f>F180+F185+F188</f>
        <v>12074.810783149</v>
      </c>
    </row>
    <row r="180" spans="1:6" ht="38.25" thickBot="1">
      <c r="A180" s="50" t="s">
        <v>214</v>
      </c>
      <c r="B180" s="24" t="s">
        <v>164</v>
      </c>
      <c r="C180" s="24" t="s">
        <v>102</v>
      </c>
      <c r="D180" s="51" t="s">
        <v>215</v>
      </c>
      <c r="E180" s="59"/>
      <c r="F180" s="26">
        <f>F181</f>
        <v>3320.7238660000003</v>
      </c>
    </row>
    <row r="181" spans="1:6" ht="57" thickBot="1">
      <c r="A181" s="53" t="s">
        <v>216</v>
      </c>
      <c r="B181" s="28" t="s">
        <v>164</v>
      </c>
      <c r="C181" s="28" t="s">
        <v>102</v>
      </c>
      <c r="D181" s="54" t="s">
        <v>217</v>
      </c>
      <c r="E181" s="61"/>
      <c r="F181" s="30">
        <f>F182+F183+F184</f>
        <v>3320.7238660000003</v>
      </c>
    </row>
    <row r="182" spans="1:6" ht="207" thickBot="1">
      <c r="A182" s="72" t="s">
        <v>218</v>
      </c>
      <c r="B182" s="32" t="s">
        <v>164</v>
      </c>
      <c r="C182" s="32" t="s">
        <v>102</v>
      </c>
      <c r="D182" s="63" t="s">
        <v>219</v>
      </c>
      <c r="E182" s="63">
        <v>100</v>
      </c>
      <c r="F182" s="71">
        <f>+[1]программы!G107</f>
        <v>3154.7238660000003</v>
      </c>
    </row>
    <row r="183" spans="1:6" ht="169.5" thickBot="1">
      <c r="A183" s="72" t="s">
        <v>220</v>
      </c>
      <c r="B183" s="32" t="s">
        <v>164</v>
      </c>
      <c r="C183" s="32" t="s">
        <v>102</v>
      </c>
      <c r="D183" s="63" t="s">
        <v>219</v>
      </c>
      <c r="E183" s="63">
        <v>200</v>
      </c>
      <c r="F183" s="71">
        <f>+[1]программы!G108</f>
        <v>166</v>
      </c>
    </row>
    <row r="184" spans="1:6" ht="150.75" thickBot="1">
      <c r="A184" s="72" t="s">
        <v>335</v>
      </c>
      <c r="B184" s="32" t="s">
        <v>164</v>
      </c>
      <c r="C184" s="32" t="s">
        <v>102</v>
      </c>
      <c r="D184" s="63" t="s">
        <v>219</v>
      </c>
      <c r="E184" s="63">
        <v>800</v>
      </c>
      <c r="F184" s="71">
        <f>+[1]программы!G109</f>
        <v>0</v>
      </c>
    </row>
    <row r="185" spans="1:6" ht="19.5" thickBot="1">
      <c r="A185" s="50" t="s">
        <v>189</v>
      </c>
      <c r="B185" s="24" t="s">
        <v>164</v>
      </c>
      <c r="C185" s="24" t="s">
        <v>102</v>
      </c>
      <c r="D185" s="51" t="s">
        <v>190</v>
      </c>
      <c r="E185" s="51"/>
      <c r="F185" s="52">
        <f>F186</f>
        <v>400</v>
      </c>
    </row>
    <row r="186" spans="1:6" ht="38.25" thickBot="1">
      <c r="A186" s="53" t="s">
        <v>221</v>
      </c>
      <c r="B186" s="28" t="s">
        <v>164</v>
      </c>
      <c r="C186" s="28" t="s">
        <v>102</v>
      </c>
      <c r="D186" s="54" t="s">
        <v>222</v>
      </c>
      <c r="E186" s="54"/>
      <c r="F186" s="55">
        <f>F187</f>
        <v>400</v>
      </c>
    </row>
    <row r="187" spans="1:6" ht="113.25" thickBot="1">
      <c r="A187" s="104" t="s">
        <v>223</v>
      </c>
      <c r="B187" s="32" t="s">
        <v>164</v>
      </c>
      <c r="C187" s="32" t="s">
        <v>102</v>
      </c>
      <c r="D187" s="33" t="s">
        <v>224</v>
      </c>
      <c r="E187" s="33">
        <v>200</v>
      </c>
      <c r="F187" s="36">
        <f>+[1]программы!G97</f>
        <v>400</v>
      </c>
    </row>
    <row r="188" spans="1:6" ht="38.25" thickBot="1">
      <c r="A188" s="50" t="s">
        <v>214</v>
      </c>
      <c r="B188" s="24" t="s">
        <v>164</v>
      </c>
      <c r="C188" s="24" t="s">
        <v>102</v>
      </c>
      <c r="D188" s="25" t="s">
        <v>215</v>
      </c>
      <c r="E188" s="25"/>
      <c r="F188" s="26">
        <f>F189</f>
        <v>8354.0869171489994</v>
      </c>
    </row>
    <row r="189" spans="1:6" ht="75.75" thickBot="1">
      <c r="A189" s="27" t="s">
        <v>225</v>
      </c>
      <c r="B189" s="28" t="s">
        <v>164</v>
      </c>
      <c r="C189" s="28" t="s">
        <v>102</v>
      </c>
      <c r="D189" s="29" t="s">
        <v>226</v>
      </c>
      <c r="E189" s="29"/>
      <c r="F189" s="30">
        <f>F190+F191+F192</f>
        <v>8354.0869171489994</v>
      </c>
    </row>
    <row r="190" spans="1:6" ht="169.5" thickBot="1">
      <c r="A190" s="72" t="s">
        <v>227</v>
      </c>
      <c r="B190" s="32" t="s">
        <v>164</v>
      </c>
      <c r="C190" s="32" t="s">
        <v>102</v>
      </c>
      <c r="D190" s="63" t="s">
        <v>228</v>
      </c>
      <c r="E190" s="63">
        <v>100</v>
      </c>
      <c r="F190" s="71">
        <f>+[1]программы!G111</f>
        <v>7216.8869171490005</v>
      </c>
    </row>
    <row r="191" spans="1:6" ht="132" thickBot="1">
      <c r="A191" s="72" t="s">
        <v>229</v>
      </c>
      <c r="B191" s="32" t="s">
        <v>164</v>
      </c>
      <c r="C191" s="32" t="s">
        <v>102</v>
      </c>
      <c r="D191" s="63" t="s">
        <v>228</v>
      </c>
      <c r="E191" s="63">
        <v>200</v>
      </c>
      <c r="F191" s="71">
        <f>+[1]программы!G112</f>
        <v>1129.1999999999994</v>
      </c>
    </row>
    <row r="192" spans="1:6" ht="113.25" thickBot="1">
      <c r="A192" s="72" t="s">
        <v>230</v>
      </c>
      <c r="B192" s="32" t="s">
        <v>164</v>
      </c>
      <c r="C192" s="32" t="s">
        <v>102</v>
      </c>
      <c r="D192" s="63" t="s">
        <v>228</v>
      </c>
      <c r="E192" s="63">
        <v>800</v>
      </c>
      <c r="F192" s="71">
        <f>+[1]программы!G113</f>
        <v>8</v>
      </c>
    </row>
    <row r="193" spans="1:6" ht="19.5" thickBot="1">
      <c r="A193" s="110" t="s">
        <v>231</v>
      </c>
      <c r="B193" s="111" t="s">
        <v>232</v>
      </c>
      <c r="C193" s="111"/>
      <c r="D193" s="112"/>
      <c r="E193" s="112"/>
      <c r="F193" s="113">
        <f>+F194</f>
        <v>1987.8206800000003</v>
      </c>
    </row>
    <row r="194" spans="1:6" ht="19.5" thickBot="1">
      <c r="A194" s="44" t="s">
        <v>233</v>
      </c>
      <c r="B194" s="16" t="s">
        <v>232</v>
      </c>
      <c r="C194" s="16" t="s">
        <v>10</v>
      </c>
      <c r="D194" s="17"/>
      <c r="E194" s="17"/>
      <c r="F194" s="18">
        <f>+F201+F202+F203+F198+F199</f>
        <v>1987.8206800000003</v>
      </c>
    </row>
    <row r="195" spans="1:6" ht="57" thickBot="1">
      <c r="A195" s="47" t="s">
        <v>66</v>
      </c>
      <c r="B195" s="20" t="s">
        <v>232</v>
      </c>
      <c r="C195" s="20" t="s">
        <v>10</v>
      </c>
      <c r="D195" s="90" t="s">
        <v>67</v>
      </c>
      <c r="E195" s="21"/>
      <c r="F195" s="22">
        <f>F196</f>
        <v>1987.82068</v>
      </c>
    </row>
    <row r="196" spans="1:6" ht="19.5" thickBot="1">
      <c r="A196" s="50" t="s">
        <v>234</v>
      </c>
      <c r="B196" s="24" t="s">
        <v>232</v>
      </c>
      <c r="C196" s="24" t="s">
        <v>10</v>
      </c>
      <c r="D196" s="94" t="s">
        <v>235</v>
      </c>
      <c r="E196" s="25"/>
      <c r="F196" s="26">
        <f>F197+F200</f>
        <v>1987.82068</v>
      </c>
    </row>
    <row r="197" spans="1:6" ht="132" thickBot="1">
      <c r="A197" s="53" t="s">
        <v>236</v>
      </c>
      <c r="B197" s="28" t="s">
        <v>232</v>
      </c>
      <c r="C197" s="28" t="s">
        <v>10</v>
      </c>
      <c r="D197" s="98" t="s">
        <v>237</v>
      </c>
      <c r="E197" s="29"/>
      <c r="F197" s="30">
        <f>F198+F199</f>
        <v>68.8</v>
      </c>
    </row>
    <row r="198" spans="1:6" ht="113.25" thickBot="1">
      <c r="A198" s="72" t="s">
        <v>238</v>
      </c>
      <c r="B198" s="32" t="s">
        <v>232</v>
      </c>
      <c r="C198" s="32" t="s">
        <v>10</v>
      </c>
      <c r="D198" s="101" t="s">
        <v>239</v>
      </c>
      <c r="E198" s="63">
        <v>200</v>
      </c>
      <c r="F198" s="114">
        <f>+[1]программы!G120</f>
        <v>8.4</v>
      </c>
    </row>
    <row r="199" spans="1:6" ht="75.75" thickBot="1">
      <c r="A199" s="72" t="s">
        <v>240</v>
      </c>
      <c r="B199" s="32" t="s">
        <v>232</v>
      </c>
      <c r="C199" s="32" t="s">
        <v>10</v>
      </c>
      <c r="D199" s="101" t="s">
        <v>241</v>
      </c>
      <c r="E199" s="63">
        <v>500</v>
      </c>
      <c r="F199" s="114">
        <f>[1]программы!G121</f>
        <v>60.4</v>
      </c>
    </row>
    <row r="200" spans="1:6" ht="38.25" thickBot="1">
      <c r="A200" s="53" t="s">
        <v>242</v>
      </c>
      <c r="B200" s="28" t="s">
        <v>232</v>
      </c>
      <c r="C200" s="28" t="s">
        <v>10</v>
      </c>
      <c r="D200" s="97" t="s">
        <v>243</v>
      </c>
      <c r="E200" s="54"/>
      <c r="F200" s="115">
        <f>F201+F202+F203</f>
        <v>1919.0206800000001</v>
      </c>
    </row>
    <row r="201" spans="1:6" ht="169.5" thickBot="1">
      <c r="A201" s="72" t="s">
        <v>244</v>
      </c>
      <c r="B201" s="32" t="s">
        <v>232</v>
      </c>
      <c r="C201" s="32" t="s">
        <v>10</v>
      </c>
      <c r="D201" s="63" t="s">
        <v>245</v>
      </c>
      <c r="E201" s="63">
        <v>100</v>
      </c>
      <c r="F201" s="114">
        <f>+[1]программы!G116</f>
        <v>1874.0206800000001</v>
      </c>
    </row>
    <row r="202" spans="1:6" ht="113.25" thickBot="1">
      <c r="A202" s="72" t="s">
        <v>246</v>
      </c>
      <c r="B202" s="32" t="s">
        <v>232</v>
      </c>
      <c r="C202" s="32" t="s">
        <v>10</v>
      </c>
      <c r="D202" s="63" t="s">
        <v>245</v>
      </c>
      <c r="E202" s="63">
        <v>200</v>
      </c>
      <c r="F202" s="114">
        <f>+[1]программы!G117</f>
        <v>45</v>
      </c>
    </row>
    <row r="203" spans="1:6" ht="94.5" thickBot="1">
      <c r="A203" s="72" t="s">
        <v>336</v>
      </c>
      <c r="B203" s="32" t="s">
        <v>232</v>
      </c>
      <c r="C203" s="32" t="s">
        <v>10</v>
      </c>
      <c r="D203" s="63" t="s">
        <v>245</v>
      </c>
      <c r="E203" s="63">
        <v>800</v>
      </c>
      <c r="F203" s="114">
        <f>+[1]программы!G118</f>
        <v>0</v>
      </c>
    </row>
    <row r="204" spans="1:6" ht="19.5" thickBot="1">
      <c r="A204" s="110" t="s">
        <v>247</v>
      </c>
      <c r="B204" s="116">
        <v>10</v>
      </c>
      <c r="C204" s="116"/>
      <c r="D204" s="116"/>
      <c r="E204" s="116"/>
      <c r="F204" s="117">
        <f>+F205+F210+F227+F242</f>
        <v>15477.6</v>
      </c>
    </row>
    <row r="205" spans="1:6" ht="19.5" thickBot="1">
      <c r="A205" s="44" t="s">
        <v>248</v>
      </c>
      <c r="B205" s="118">
        <v>10</v>
      </c>
      <c r="C205" s="16" t="s">
        <v>10</v>
      </c>
      <c r="D205" s="118"/>
      <c r="E205" s="118"/>
      <c r="F205" s="119">
        <f>+F209</f>
        <v>2918.6</v>
      </c>
    </row>
    <row r="206" spans="1:6" ht="38.25" thickBot="1">
      <c r="A206" s="47" t="s">
        <v>40</v>
      </c>
      <c r="B206" s="120">
        <v>10</v>
      </c>
      <c r="C206" s="20" t="s">
        <v>10</v>
      </c>
      <c r="D206" s="90" t="s">
        <v>41</v>
      </c>
      <c r="E206" s="48"/>
      <c r="F206" s="49">
        <f>F207</f>
        <v>2918.6</v>
      </c>
    </row>
    <row r="207" spans="1:6" ht="94.5" thickBot="1">
      <c r="A207" s="50" t="s">
        <v>249</v>
      </c>
      <c r="B207" s="121">
        <v>10</v>
      </c>
      <c r="C207" s="24" t="s">
        <v>10</v>
      </c>
      <c r="D207" s="94" t="s">
        <v>250</v>
      </c>
      <c r="E207" s="51"/>
      <c r="F207" s="52">
        <f>F208</f>
        <v>2918.6</v>
      </c>
    </row>
    <row r="208" spans="1:6" ht="94.5" thickBot="1">
      <c r="A208" s="53" t="s">
        <v>251</v>
      </c>
      <c r="B208" s="122">
        <v>10</v>
      </c>
      <c r="C208" s="28" t="s">
        <v>10</v>
      </c>
      <c r="D208" s="98" t="s">
        <v>252</v>
      </c>
      <c r="E208" s="54"/>
      <c r="F208" s="55">
        <f>F209</f>
        <v>2918.6</v>
      </c>
    </row>
    <row r="209" spans="1:6" ht="169.5" thickBot="1">
      <c r="A209" s="62" t="s">
        <v>253</v>
      </c>
      <c r="B209" s="123">
        <v>10</v>
      </c>
      <c r="C209" s="32" t="s">
        <v>10</v>
      </c>
      <c r="D209" s="124" t="s">
        <v>254</v>
      </c>
      <c r="E209" s="124">
        <v>300</v>
      </c>
      <c r="F209" s="114">
        <f>+[1]программы!G156</f>
        <v>2918.6</v>
      </c>
    </row>
    <row r="210" spans="1:6" ht="19.5" thickBot="1">
      <c r="A210" s="44" t="s">
        <v>255</v>
      </c>
      <c r="B210" s="118">
        <v>10</v>
      </c>
      <c r="C210" s="16" t="s">
        <v>22</v>
      </c>
      <c r="D210" s="118"/>
      <c r="E210" s="118"/>
      <c r="F210" s="119">
        <f>+F214+F218+F222+F226</f>
        <v>559.29999999999995</v>
      </c>
    </row>
    <row r="211" spans="1:6" ht="75.75" thickBot="1">
      <c r="A211" s="47" t="s">
        <v>75</v>
      </c>
      <c r="B211" s="91">
        <v>10</v>
      </c>
      <c r="C211" s="90" t="s">
        <v>22</v>
      </c>
      <c r="D211" s="90" t="s">
        <v>76</v>
      </c>
      <c r="E211" s="91"/>
      <c r="F211" s="125">
        <f>F212</f>
        <v>200</v>
      </c>
    </row>
    <row r="212" spans="1:6" ht="57" thickBot="1">
      <c r="A212" s="50" t="s">
        <v>256</v>
      </c>
      <c r="B212" s="95">
        <v>10</v>
      </c>
      <c r="C212" s="94" t="s">
        <v>22</v>
      </c>
      <c r="D212" s="94" t="s">
        <v>257</v>
      </c>
      <c r="E212" s="95"/>
      <c r="F212" s="126">
        <f>F213</f>
        <v>200</v>
      </c>
    </row>
    <row r="213" spans="1:6" ht="75.75" thickBot="1">
      <c r="A213" s="53" t="s">
        <v>258</v>
      </c>
      <c r="B213" s="99">
        <v>10</v>
      </c>
      <c r="C213" s="98" t="s">
        <v>22</v>
      </c>
      <c r="D213" s="98" t="s">
        <v>259</v>
      </c>
      <c r="E213" s="99"/>
      <c r="F213" s="127">
        <f>F214</f>
        <v>200</v>
      </c>
    </row>
    <row r="214" spans="1:6" ht="188.25" thickBot="1">
      <c r="A214" s="128" t="s">
        <v>260</v>
      </c>
      <c r="B214" s="123">
        <v>10</v>
      </c>
      <c r="C214" s="32" t="s">
        <v>22</v>
      </c>
      <c r="D214" s="129" t="s">
        <v>259</v>
      </c>
      <c r="E214" s="129">
        <v>300</v>
      </c>
      <c r="F214" s="130">
        <f>+[1]программы!G169</f>
        <v>200</v>
      </c>
    </row>
    <row r="215" spans="1:6" ht="38.25" thickBot="1">
      <c r="A215" s="47" t="s">
        <v>261</v>
      </c>
      <c r="B215" s="120">
        <v>10</v>
      </c>
      <c r="C215" s="20" t="s">
        <v>22</v>
      </c>
      <c r="D215" s="90" t="s">
        <v>262</v>
      </c>
      <c r="E215" s="91"/>
      <c r="F215" s="131">
        <f>F216</f>
        <v>200</v>
      </c>
    </row>
    <row r="216" spans="1:6" ht="57" thickBot="1">
      <c r="A216" s="132" t="s">
        <v>263</v>
      </c>
      <c r="B216" s="121">
        <v>10</v>
      </c>
      <c r="C216" s="24" t="s">
        <v>22</v>
      </c>
      <c r="D216" s="133" t="s">
        <v>264</v>
      </c>
      <c r="E216" s="95"/>
      <c r="F216" s="134">
        <f>F217</f>
        <v>200</v>
      </c>
    </row>
    <row r="217" spans="1:6" ht="38.25" thickBot="1">
      <c r="A217" s="53" t="s">
        <v>265</v>
      </c>
      <c r="B217" s="122">
        <v>10</v>
      </c>
      <c r="C217" s="28" t="s">
        <v>22</v>
      </c>
      <c r="D217" s="98" t="s">
        <v>266</v>
      </c>
      <c r="E217" s="99"/>
      <c r="F217" s="135">
        <f>F218</f>
        <v>200</v>
      </c>
    </row>
    <row r="218" spans="1:6" ht="132" thickBot="1">
      <c r="A218" s="70" t="s">
        <v>267</v>
      </c>
      <c r="B218" s="123">
        <v>10</v>
      </c>
      <c r="C218" s="32" t="s">
        <v>22</v>
      </c>
      <c r="D218" s="136" t="s">
        <v>268</v>
      </c>
      <c r="E218" s="136">
        <v>300</v>
      </c>
      <c r="F218" s="137">
        <f>+[1]программы!G134</f>
        <v>200</v>
      </c>
    </row>
    <row r="219" spans="1:6" ht="38.25" thickBot="1">
      <c r="A219" s="47" t="s">
        <v>13</v>
      </c>
      <c r="B219" s="120">
        <v>10</v>
      </c>
      <c r="C219" s="20" t="s">
        <v>22</v>
      </c>
      <c r="D219" s="91" t="s">
        <v>14</v>
      </c>
      <c r="E219" s="48"/>
      <c r="F219" s="138">
        <f>F220</f>
        <v>50</v>
      </c>
    </row>
    <row r="220" spans="1:6" ht="38.25" thickBot="1">
      <c r="A220" s="50" t="s">
        <v>15</v>
      </c>
      <c r="B220" s="121">
        <v>10</v>
      </c>
      <c r="C220" s="24" t="s">
        <v>22</v>
      </c>
      <c r="D220" s="95" t="s">
        <v>16</v>
      </c>
      <c r="E220" s="51"/>
      <c r="F220" s="139">
        <f>F221</f>
        <v>50</v>
      </c>
    </row>
    <row r="221" spans="1:6" ht="57" thickBot="1">
      <c r="A221" s="53" t="s">
        <v>51</v>
      </c>
      <c r="B221" s="122">
        <v>10</v>
      </c>
      <c r="C221" s="28" t="s">
        <v>22</v>
      </c>
      <c r="D221" s="99" t="s">
        <v>52</v>
      </c>
      <c r="E221" s="54"/>
      <c r="F221" s="115">
        <f>F222</f>
        <v>50</v>
      </c>
    </row>
    <row r="222" spans="1:6" ht="113.25" thickBot="1">
      <c r="A222" s="62" t="s">
        <v>269</v>
      </c>
      <c r="B222" s="123">
        <v>10</v>
      </c>
      <c r="C222" s="32" t="s">
        <v>22</v>
      </c>
      <c r="D222" s="63" t="s">
        <v>270</v>
      </c>
      <c r="E222" s="63">
        <v>300</v>
      </c>
      <c r="F222" s="114">
        <f>+[1]программы!G46</f>
        <v>50</v>
      </c>
    </row>
    <row r="223" spans="1:6" ht="38.25" thickBot="1">
      <c r="A223" s="47" t="s">
        <v>40</v>
      </c>
      <c r="B223" s="120">
        <v>10</v>
      </c>
      <c r="C223" s="20" t="s">
        <v>22</v>
      </c>
      <c r="D223" s="90" t="s">
        <v>41</v>
      </c>
      <c r="E223" s="107"/>
      <c r="F223" s="49">
        <f>F224</f>
        <v>109.3</v>
      </c>
    </row>
    <row r="224" spans="1:6" ht="94.5" thickBot="1">
      <c r="A224" s="50" t="s">
        <v>249</v>
      </c>
      <c r="B224" s="121">
        <v>10</v>
      </c>
      <c r="C224" s="24" t="s">
        <v>22</v>
      </c>
      <c r="D224" s="94" t="s">
        <v>250</v>
      </c>
      <c r="E224" s="108"/>
      <c r="F224" s="52">
        <f>F225</f>
        <v>109.3</v>
      </c>
    </row>
    <row r="225" spans="1:6" ht="94.5" thickBot="1">
      <c r="A225" s="53" t="s">
        <v>251</v>
      </c>
      <c r="B225" s="122">
        <v>10</v>
      </c>
      <c r="C225" s="28" t="s">
        <v>22</v>
      </c>
      <c r="D225" s="98" t="s">
        <v>252</v>
      </c>
      <c r="E225" s="109"/>
      <c r="F225" s="55">
        <f>F226</f>
        <v>109.3</v>
      </c>
    </row>
    <row r="226" spans="1:6" ht="169.5" thickBot="1">
      <c r="A226" s="62" t="s">
        <v>271</v>
      </c>
      <c r="B226" s="123">
        <v>10</v>
      </c>
      <c r="C226" s="32" t="s">
        <v>22</v>
      </c>
      <c r="D226" s="63" t="s">
        <v>272</v>
      </c>
      <c r="E226" s="63">
        <v>300</v>
      </c>
      <c r="F226" s="114">
        <f>[1]программы!G157</f>
        <v>109.3</v>
      </c>
    </row>
    <row r="227" spans="1:6" ht="19.5" thickBot="1">
      <c r="A227" s="44" t="s">
        <v>273</v>
      </c>
      <c r="B227" s="118">
        <v>10</v>
      </c>
      <c r="C227" s="16" t="s">
        <v>30</v>
      </c>
      <c r="D227" s="105"/>
      <c r="E227" s="105"/>
      <c r="F227" s="119">
        <f>+F231+F234+F235+F236+F237+F238+F239+F240+F241</f>
        <v>11839.7</v>
      </c>
    </row>
    <row r="228" spans="1:6" ht="57" thickBot="1">
      <c r="A228" s="47" t="s">
        <v>66</v>
      </c>
      <c r="B228" s="120">
        <v>10</v>
      </c>
      <c r="C228" s="20" t="s">
        <v>30</v>
      </c>
      <c r="D228" s="90" t="s">
        <v>67</v>
      </c>
      <c r="E228" s="107"/>
      <c r="F228" s="49">
        <f>F229+F232</f>
        <v>11839.7</v>
      </c>
    </row>
    <row r="229" spans="1:6" ht="38.25" thickBot="1">
      <c r="A229" s="50" t="s">
        <v>166</v>
      </c>
      <c r="B229" s="121">
        <v>10</v>
      </c>
      <c r="C229" s="24" t="s">
        <v>30</v>
      </c>
      <c r="D229" s="94" t="s">
        <v>167</v>
      </c>
      <c r="E229" s="108"/>
      <c r="F229" s="52">
        <f>F230</f>
        <v>549</v>
      </c>
    </row>
    <row r="230" spans="1:6" ht="19.5" thickBot="1">
      <c r="A230" s="53" t="s">
        <v>180</v>
      </c>
      <c r="B230" s="122">
        <v>10</v>
      </c>
      <c r="C230" s="28" t="s">
        <v>30</v>
      </c>
      <c r="D230" s="98" t="s">
        <v>181</v>
      </c>
      <c r="E230" s="109"/>
      <c r="F230" s="55">
        <f>F231</f>
        <v>549</v>
      </c>
    </row>
    <row r="231" spans="1:6" ht="188.25" thickBot="1">
      <c r="A231" s="72" t="s">
        <v>274</v>
      </c>
      <c r="B231" s="123">
        <v>10</v>
      </c>
      <c r="C231" s="32" t="s">
        <v>30</v>
      </c>
      <c r="D231" s="124" t="s">
        <v>275</v>
      </c>
      <c r="E231" s="63">
        <v>300</v>
      </c>
      <c r="F231" s="71">
        <f>+[1]программы!G84</f>
        <v>549</v>
      </c>
    </row>
    <row r="232" spans="1:6" ht="57" thickBot="1">
      <c r="A232" s="50" t="s">
        <v>68</v>
      </c>
      <c r="B232" s="121">
        <v>10</v>
      </c>
      <c r="C232" s="24" t="s">
        <v>30</v>
      </c>
      <c r="D232" s="140" t="s">
        <v>69</v>
      </c>
      <c r="E232" s="51"/>
      <c r="F232" s="52">
        <f>F233</f>
        <v>11290.7</v>
      </c>
    </row>
    <row r="233" spans="1:6" ht="38.25" thickBot="1">
      <c r="A233" s="53" t="s">
        <v>276</v>
      </c>
      <c r="B233" s="122">
        <v>10</v>
      </c>
      <c r="C233" s="28" t="s">
        <v>30</v>
      </c>
      <c r="D233" s="141" t="s">
        <v>277</v>
      </c>
      <c r="E233" s="54"/>
      <c r="F233" s="55">
        <f>F234+F235+F236+F237+F238+F239+F240+F241</f>
        <v>11290.7</v>
      </c>
    </row>
    <row r="234" spans="1:6" ht="132" thickBot="1">
      <c r="A234" s="72" t="s">
        <v>278</v>
      </c>
      <c r="B234" s="123">
        <v>10</v>
      </c>
      <c r="C234" s="32" t="s">
        <v>30</v>
      </c>
      <c r="D234" s="124" t="s">
        <v>279</v>
      </c>
      <c r="E234" s="124">
        <v>300</v>
      </c>
      <c r="F234" s="71">
        <f>+[1]программы!G55</f>
        <v>469.7</v>
      </c>
    </row>
    <row r="235" spans="1:6" ht="132" thickBot="1">
      <c r="A235" s="72" t="s">
        <v>337</v>
      </c>
      <c r="B235" s="123">
        <v>10</v>
      </c>
      <c r="C235" s="32" t="s">
        <v>30</v>
      </c>
      <c r="D235" s="124" t="s">
        <v>338</v>
      </c>
      <c r="E235" s="124">
        <v>300</v>
      </c>
      <c r="F235" s="71">
        <f>+[1]программы!G56</f>
        <v>0</v>
      </c>
    </row>
    <row r="236" spans="1:6" ht="132" thickBot="1">
      <c r="A236" s="72" t="s">
        <v>339</v>
      </c>
      <c r="B236" s="123">
        <v>10</v>
      </c>
      <c r="C236" s="32" t="s">
        <v>30</v>
      </c>
      <c r="D236" s="124" t="s">
        <v>340</v>
      </c>
      <c r="E236" s="124">
        <v>300</v>
      </c>
      <c r="F236" s="71">
        <f>+[1]программы!G57</f>
        <v>0</v>
      </c>
    </row>
    <row r="237" spans="1:6" ht="132" thickBot="1">
      <c r="A237" s="72" t="s">
        <v>280</v>
      </c>
      <c r="B237" s="123">
        <v>10</v>
      </c>
      <c r="C237" s="32" t="s">
        <v>30</v>
      </c>
      <c r="D237" s="124" t="s">
        <v>281</v>
      </c>
      <c r="E237" s="124">
        <v>300</v>
      </c>
      <c r="F237" s="71">
        <f>+[1]программы!G58</f>
        <v>2586</v>
      </c>
    </row>
    <row r="238" spans="1:6" ht="132" thickBot="1">
      <c r="A238" s="72" t="s">
        <v>282</v>
      </c>
      <c r="B238" s="123">
        <v>10</v>
      </c>
      <c r="C238" s="32" t="s">
        <v>30</v>
      </c>
      <c r="D238" s="124" t="s">
        <v>283</v>
      </c>
      <c r="E238" s="124">
        <v>300</v>
      </c>
      <c r="F238" s="71">
        <f>+[1]программы!G59</f>
        <v>2746</v>
      </c>
    </row>
    <row r="239" spans="1:6" ht="132" thickBot="1">
      <c r="A239" s="72" t="s">
        <v>284</v>
      </c>
      <c r="B239" s="123">
        <v>10</v>
      </c>
      <c r="C239" s="32" t="s">
        <v>30</v>
      </c>
      <c r="D239" s="124" t="s">
        <v>285</v>
      </c>
      <c r="E239" s="124">
        <v>300</v>
      </c>
      <c r="F239" s="71">
        <f>+[1]программы!G60</f>
        <v>5489</v>
      </c>
    </row>
    <row r="240" spans="1:6" ht="132" thickBot="1">
      <c r="A240" s="72" t="s">
        <v>341</v>
      </c>
      <c r="B240" s="123">
        <v>10</v>
      </c>
      <c r="C240" s="32" t="s">
        <v>30</v>
      </c>
      <c r="D240" s="124" t="s">
        <v>342</v>
      </c>
      <c r="E240" s="124">
        <v>300</v>
      </c>
      <c r="F240" s="71">
        <f>+[1]программы!G61</f>
        <v>0</v>
      </c>
    </row>
    <row r="241" spans="1:6" ht="169.5" thickBot="1">
      <c r="A241" s="72" t="s">
        <v>343</v>
      </c>
      <c r="B241" s="123">
        <v>10</v>
      </c>
      <c r="C241" s="32" t="s">
        <v>30</v>
      </c>
      <c r="D241" s="124" t="s">
        <v>344</v>
      </c>
      <c r="E241" s="124">
        <v>300</v>
      </c>
      <c r="F241" s="71">
        <f>+[1]программы!G62</f>
        <v>0</v>
      </c>
    </row>
    <row r="242" spans="1:6" ht="19.5" thickBot="1">
      <c r="A242" s="44" t="s">
        <v>286</v>
      </c>
      <c r="B242" s="142" t="s">
        <v>287</v>
      </c>
      <c r="C242" s="142" t="s">
        <v>39</v>
      </c>
      <c r="D242" s="118"/>
      <c r="E242" s="118"/>
      <c r="F242" s="119">
        <f>+F246</f>
        <v>160</v>
      </c>
    </row>
    <row r="243" spans="1:6" ht="38.25" thickBot="1">
      <c r="A243" s="47" t="s">
        <v>13</v>
      </c>
      <c r="B243" s="143" t="s">
        <v>287</v>
      </c>
      <c r="C243" s="143" t="s">
        <v>39</v>
      </c>
      <c r="D243" s="91" t="s">
        <v>14</v>
      </c>
      <c r="E243" s="48"/>
      <c r="F243" s="49">
        <f>F244</f>
        <v>160</v>
      </c>
    </row>
    <row r="244" spans="1:6" ht="38.25" thickBot="1">
      <c r="A244" s="50" t="s">
        <v>15</v>
      </c>
      <c r="B244" s="144" t="s">
        <v>287</v>
      </c>
      <c r="C244" s="144" t="s">
        <v>39</v>
      </c>
      <c r="D244" s="95" t="s">
        <v>16</v>
      </c>
      <c r="E244" s="51"/>
      <c r="F244" s="52">
        <f>F245</f>
        <v>160</v>
      </c>
    </row>
    <row r="245" spans="1:6" ht="38.25" thickBot="1">
      <c r="A245" s="53" t="s">
        <v>288</v>
      </c>
      <c r="B245" s="145" t="s">
        <v>287</v>
      </c>
      <c r="C245" s="145" t="s">
        <v>39</v>
      </c>
      <c r="D245" s="98" t="s">
        <v>289</v>
      </c>
      <c r="E245" s="54"/>
      <c r="F245" s="55">
        <f>F246</f>
        <v>160</v>
      </c>
    </row>
    <row r="246" spans="1:6" ht="113.25" thickBot="1">
      <c r="A246" s="146" t="s">
        <v>290</v>
      </c>
      <c r="B246" s="147" t="s">
        <v>287</v>
      </c>
      <c r="C246" s="147" t="s">
        <v>39</v>
      </c>
      <c r="D246" s="136" t="s">
        <v>291</v>
      </c>
      <c r="E246" s="136">
        <v>600</v>
      </c>
      <c r="F246" s="103">
        <f>+[1]программы!G48</f>
        <v>160</v>
      </c>
    </row>
    <row r="247" spans="1:6" ht="19.5" thickBot="1">
      <c r="A247" s="110" t="s">
        <v>292</v>
      </c>
      <c r="B247" s="116">
        <v>11</v>
      </c>
      <c r="C247" s="116"/>
      <c r="D247" s="148"/>
      <c r="E247" s="116"/>
      <c r="F247" s="117">
        <f>+F248+F253</f>
        <v>17262.171858401598</v>
      </c>
    </row>
    <row r="248" spans="1:6" ht="19.5" thickBot="1">
      <c r="A248" s="44" t="s">
        <v>293</v>
      </c>
      <c r="B248" s="118">
        <v>11</v>
      </c>
      <c r="C248" s="149" t="s">
        <v>10</v>
      </c>
      <c r="D248" s="142"/>
      <c r="E248" s="118"/>
      <c r="F248" s="119">
        <f>+F252</f>
        <v>300</v>
      </c>
    </row>
    <row r="249" spans="1:6" ht="57" thickBot="1">
      <c r="A249" s="47" t="s">
        <v>66</v>
      </c>
      <c r="B249" s="120">
        <v>11</v>
      </c>
      <c r="C249" s="150" t="s">
        <v>10</v>
      </c>
      <c r="D249" s="90" t="s">
        <v>67</v>
      </c>
      <c r="E249" s="120"/>
      <c r="F249" s="151">
        <f>F250</f>
        <v>300</v>
      </c>
    </row>
    <row r="250" spans="1:6" ht="19.5" thickBot="1">
      <c r="A250" s="50" t="s">
        <v>294</v>
      </c>
      <c r="B250" s="121">
        <v>11</v>
      </c>
      <c r="C250" s="152" t="s">
        <v>10</v>
      </c>
      <c r="D250" s="94" t="s">
        <v>295</v>
      </c>
      <c r="E250" s="121"/>
      <c r="F250" s="153">
        <f>F251</f>
        <v>300</v>
      </c>
    </row>
    <row r="251" spans="1:6" ht="38.25" thickBot="1">
      <c r="A251" s="53" t="s">
        <v>296</v>
      </c>
      <c r="B251" s="122">
        <v>11</v>
      </c>
      <c r="C251" s="154" t="s">
        <v>10</v>
      </c>
      <c r="D251" s="98" t="s">
        <v>297</v>
      </c>
      <c r="E251" s="122"/>
      <c r="F251" s="155">
        <f>F252</f>
        <v>300</v>
      </c>
    </row>
    <row r="252" spans="1:6" ht="113.25" thickBot="1">
      <c r="A252" s="72" t="s">
        <v>298</v>
      </c>
      <c r="B252" s="123">
        <v>11</v>
      </c>
      <c r="C252" s="156" t="s">
        <v>10</v>
      </c>
      <c r="D252" s="157" t="s">
        <v>299</v>
      </c>
      <c r="E252" s="123">
        <v>200</v>
      </c>
      <c r="F252" s="158">
        <f>+[1]программы!G127</f>
        <v>300</v>
      </c>
    </row>
    <row r="253" spans="1:6" ht="19.5" thickBot="1">
      <c r="A253" s="44" t="s">
        <v>300</v>
      </c>
      <c r="B253" s="118">
        <v>11</v>
      </c>
      <c r="C253" s="149" t="s">
        <v>12</v>
      </c>
      <c r="D253" s="142"/>
      <c r="E253" s="118"/>
      <c r="F253" s="119">
        <f>+F257</f>
        <v>16962.171858401598</v>
      </c>
    </row>
    <row r="254" spans="1:6" ht="57" thickBot="1">
      <c r="A254" s="47" t="s">
        <v>66</v>
      </c>
      <c r="B254" s="120">
        <v>11</v>
      </c>
      <c r="C254" s="150" t="s">
        <v>12</v>
      </c>
      <c r="D254" s="90" t="s">
        <v>67</v>
      </c>
      <c r="E254" s="48"/>
      <c r="F254" s="49">
        <f>F255</f>
        <v>16962.171858401598</v>
      </c>
    </row>
    <row r="255" spans="1:6" ht="19.5" thickBot="1">
      <c r="A255" s="50" t="s">
        <v>294</v>
      </c>
      <c r="B255" s="121">
        <v>11</v>
      </c>
      <c r="C255" s="152" t="s">
        <v>12</v>
      </c>
      <c r="D255" s="94" t="s">
        <v>295</v>
      </c>
      <c r="E255" s="51"/>
      <c r="F255" s="52">
        <f>F256</f>
        <v>16962.171858401598</v>
      </c>
    </row>
    <row r="256" spans="1:6" ht="38.25" thickBot="1">
      <c r="A256" s="53" t="s">
        <v>301</v>
      </c>
      <c r="B256" s="122">
        <v>11</v>
      </c>
      <c r="C256" s="154" t="s">
        <v>12</v>
      </c>
      <c r="D256" s="98" t="s">
        <v>302</v>
      </c>
      <c r="E256" s="54"/>
      <c r="F256" s="55">
        <f>F257</f>
        <v>16962.171858401598</v>
      </c>
    </row>
    <row r="257" spans="1:6" ht="132" thickBot="1">
      <c r="A257" s="72" t="s">
        <v>303</v>
      </c>
      <c r="B257" s="123">
        <v>11</v>
      </c>
      <c r="C257" s="156" t="s">
        <v>12</v>
      </c>
      <c r="D257" s="156" t="s">
        <v>304</v>
      </c>
      <c r="E257" s="124">
        <v>600</v>
      </c>
      <c r="F257" s="71">
        <f>+[1]программы!G129</f>
        <v>16962.171858401598</v>
      </c>
    </row>
    <row r="258" spans="1:6" ht="38.25" thickBot="1">
      <c r="A258" s="110" t="s">
        <v>305</v>
      </c>
      <c r="B258" s="159">
        <v>13</v>
      </c>
      <c r="C258" s="160"/>
      <c r="D258" s="160"/>
      <c r="E258" s="160"/>
      <c r="F258" s="161">
        <f>+F259</f>
        <v>875</v>
      </c>
    </row>
    <row r="259" spans="1:6" ht="38.25" thickBot="1">
      <c r="A259" s="44" t="s">
        <v>306</v>
      </c>
      <c r="B259" s="162">
        <v>13</v>
      </c>
      <c r="C259" s="162" t="s">
        <v>10</v>
      </c>
      <c r="D259" s="162"/>
      <c r="E259" s="45"/>
      <c r="F259" s="46">
        <f>+F263</f>
        <v>875</v>
      </c>
    </row>
    <row r="260" spans="1:6" ht="38.25" thickBot="1">
      <c r="A260" s="47" t="s">
        <v>40</v>
      </c>
      <c r="B260" s="89" t="s">
        <v>56</v>
      </c>
      <c r="C260" s="89" t="s">
        <v>10</v>
      </c>
      <c r="D260" s="90" t="s">
        <v>41</v>
      </c>
      <c r="E260" s="48"/>
      <c r="F260" s="49">
        <f>F261</f>
        <v>875</v>
      </c>
    </row>
    <row r="261" spans="1:6" ht="38.25" thickBot="1">
      <c r="A261" s="50" t="s">
        <v>83</v>
      </c>
      <c r="B261" s="93" t="s">
        <v>56</v>
      </c>
      <c r="C261" s="93" t="s">
        <v>10</v>
      </c>
      <c r="D261" s="94" t="s">
        <v>84</v>
      </c>
      <c r="E261" s="51"/>
      <c r="F261" s="52">
        <f>F262</f>
        <v>875</v>
      </c>
    </row>
    <row r="262" spans="1:6" ht="38.25" thickBot="1">
      <c r="A262" s="53" t="s">
        <v>307</v>
      </c>
      <c r="B262" s="97" t="s">
        <v>56</v>
      </c>
      <c r="C262" s="97" t="s">
        <v>10</v>
      </c>
      <c r="D262" s="98" t="s">
        <v>308</v>
      </c>
      <c r="E262" s="54"/>
      <c r="F262" s="55">
        <f>F263</f>
        <v>875</v>
      </c>
    </row>
    <row r="263" spans="1:6" ht="113.25" thickBot="1">
      <c r="A263" s="62" t="s">
        <v>309</v>
      </c>
      <c r="B263" s="101">
        <v>13</v>
      </c>
      <c r="C263" s="101" t="s">
        <v>10</v>
      </c>
      <c r="D263" s="101" t="s">
        <v>310</v>
      </c>
      <c r="E263" s="63">
        <v>700</v>
      </c>
      <c r="F263" s="71">
        <f>+[1]программы!G153</f>
        <v>875</v>
      </c>
    </row>
    <row r="264" spans="1:6" ht="75.75" thickBot="1">
      <c r="A264" s="110" t="s">
        <v>311</v>
      </c>
      <c r="B264" s="159">
        <v>14</v>
      </c>
      <c r="C264" s="160"/>
      <c r="D264" s="160"/>
      <c r="E264" s="160"/>
      <c r="F264" s="161">
        <f>+F265+F271</f>
        <v>24080</v>
      </c>
    </row>
    <row r="265" spans="1:6" ht="57" thickBot="1">
      <c r="A265" s="44" t="s">
        <v>312</v>
      </c>
      <c r="B265" s="162">
        <v>14</v>
      </c>
      <c r="C265" s="162" t="s">
        <v>10</v>
      </c>
      <c r="D265" s="45"/>
      <c r="E265" s="45"/>
      <c r="F265" s="46">
        <f>+F269+F270</f>
        <v>8680</v>
      </c>
    </row>
    <row r="266" spans="1:6" ht="38.25" thickBot="1">
      <c r="A266" s="47" t="s">
        <v>40</v>
      </c>
      <c r="B266" s="89" t="s">
        <v>313</v>
      </c>
      <c r="C266" s="89" t="s">
        <v>10</v>
      </c>
      <c r="D266" s="90" t="s">
        <v>41</v>
      </c>
      <c r="E266" s="48"/>
      <c r="F266" s="49">
        <f>F267</f>
        <v>8680</v>
      </c>
    </row>
    <row r="267" spans="1:6" ht="38.25" thickBot="1">
      <c r="A267" s="50" t="s">
        <v>83</v>
      </c>
      <c r="B267" s="93" t="s">
        <v>313</v>
      </c>
      <c r="C267" s="93" t="s">
        <v>10</v>
      </c>
      <c r="D267" s="94" t="s">
        <v>84</v>
      </c>
      <c r="E267" s="51"/>
      <c r="F267" s="52">
        <f>F268</f>
        <v>8680</v>
      </c>
    </row>
    <row r="268" spans="1:6" ht="57" thickBot="1">
      <c r="A268" s="53" t="s">
        <v>314</v>
      </c>
      <c r="B268" s="97" t="s">
        <v>313</v>
      </c>
      <c r="C268" s="97" t="s">
        <v>10</v>
      </c>
      <c r="D268" s="98" t="s">
        <v>315</v>
      </c>
      <c r="E268" s="54"/>
      <c r="F268" s="55">
        <f>F269+F270</f>
        <v>8680</v>
      </c>
    </row>
    <row r="269" spans="1:6" ht="113.25" thickBot="1">
      <c r="A269" s="62" t="s">
        <v>316</v>
      </c>
      <c r="B269" s="101">
        <v>14</v>
      </c>
      <c r="C269" s="101" t="s">
        <v>10</v>
      </c>
      <c r="D269" s="124" t="s">
        <v>317</v>
      </c>
      <c r="E269" s="63">
        <v>500</v>
      </c>
      <c r="F269" s="71">
        <f>+[1]программы!G148</f>
        <v>3630</v>
      </c>
    </row>
    <row r="270" spans="1:6" ht="132" thickBot="1">
      <c r="A270" s="62" t="s">
        <v>318</v>
      </c>
      <c r="B270" s="101">
        <v>14</v>
      </c>
      <c r="C270" s="101" t="s">
        <v>10</v>
      </c>
      <c r="D270" s="124" t="s">
        <v>319</v>
      </c>
      <c r="E270" s="63">
        <v>500</v>
      </c>
      <c r="F270" s="71">
        <f>+[1]программы!G149</f>
        <v>5050</v>
      </c>
    </row>
    <row r="271" spans="1:6" ht="19.5" thickBot="1">
      <c r="A271" s="44" t="s">
        <v>320</v>
      </c>
      <c r="B271" s="162">
        <v>14</v>
      </c>
      <c r="C271" s="162" t="s">
        <v>22</v>
      </c>
      <c r="D271" s="118"/>
      <c r="E271" s="118"/>
      <c r="F271" s="119">
        <f>+F279+F280+F275</f>
        <v>15400</v>
      </c>
    </row>
    <row r="272" spans="1:6" ht="38.25" thickBot="1">
      <c r="A272" s="165" t="s">
        <v>13</v>
      </c>
      <c r="B272" s="89" t="s">
        <v>313</v>
      </c>
      <c r="C272" s="89" t="s">
        <v>22</v>
      </c>
      <c r="D272" s="90" t="s">
        <v>14</v>
      </c>
      <c r="E272" s="120"/>
      <c r="F272" s="49">
        <f>F273</f>
        <v>0</v>
      </c>
    </row>
    <row r="273" spans="1:6" ht="57" thickBot="1">
      <c r="A273" s="50" t="s">
        <v>33</v>
      </c>
      <c r="B273" s="93" t="s">
        <v>313</v>
      </c>
      <c r="C273" s="93" t="s">
        <v>22</v>
      </c>
      <c r="D273" s="94" t="s">
        <v>34</v>
      </c>
      <c r="E273" s="121"/>
      <c r="F273" s="52">
        <f>F275</f>
        <v>0</v>
      </c>
    </row>
    <row r="274" spans="1:6" ht="38.25" thickBot="1">
      <c r="A274" s="53" t="s">
        <v>345</v>
      </c>
      <c r="B274" s="97" t="s">
        <v>313</v>
      </c>
      <c r="C274" s="97" t="s">
        <v>22</v>
      </c>
      <c r="D274" s="98" t="s">
        <v>346</v>
      </c>
      <c r="E274" s="122"/>
      <c r="F274" s="55">
        <f>F275</f>
        <v>0</v>
      </c>
    </row>
    <row r="275" spans="1:6" ht="75.75" thickBot="1">
      <c r="A275" s="62" t="s">
        <v>347</v>
      </c>
      <c r="B275" s="101" t="s">
        <v>313</v>
      </c>
      <c r="C275" s="101" t="s">
        <v>22</v>
      </c>
      <c r="D275" s="43" t="s">
        <v>348</v>
      </c>
      <c r="E275" s="123">
        <v>500</v>
      </c>
      <c r="F275" s="71">
        <f>[1]программы!G30</f>
        <v>0</v>
      </c>
    </row>
    <row r="276" spans="1:6" ht="38.25" thickBot="1">
      <c r="A276" s="47" t="s">
        <v>40</v>
      </c>
      <c r="B276" s="89" t="s">
        <v>313</v>
      </c>
      <c r="C276" s="89" t="s">
        <v>22</v>
      </c>
      <c r="D276" s="90" t="s">
        <v>41</v>
      </c>
      <c r="E276" s="120"/>
      <c r="F276" s="49">
        <f>F277</f>
        <v>15400</v>
      </c>
    </row>
    <row r="277" spans="1:6" ht="38.25" thickBot="1">
      <c r="A277" s="50" t="s">
        <v>83</v>
      </c>
      <c r="B277" s="93" t="s">
        <v>313</v>
      </c>
      <c r="C277" s="93" t="s">
        <v>22</v>
      </c>
      <c r="D277" s="94" t="s">
        <v>84</v>
      </c>
      <c r="E277" s="121"/>
      <c r="F277" s="52">
        <f>F278</f>
        <v>15400</v>
      </c>
    </row>
    <row r="278" spans="1:6" ht="57" thickBot="1">
      <c r="A278" s="53" t="s">
        <v>314</v>
      </c>
      <c r="B278" s="97" t="s">
        <v>313</v>
      </c>
      <c r="C278" s="97" t="s">
        <v>22</v>
      </c>
      <c r="D278" s="98" t="s">
        <v>315</v>
      </c>
      <c r="E278" s="122"/>
      <c r="F278" s="55">
        <f>F279+F280</f>
        <v>15400</v>
      </c>
    </row>
    <row r="279" spans="1:6" ht="113.25" thickBot="1">
      <c r="A279" s="62" t="s">
        <v>321</v>
      </c>
      <c r="B279" s="101">
        <v>14</v>
      </c>
      <c r="C279" s="101" t="s">
        <v>22</v>
      </c>
      <c r="D279" s="102" t="s">
        <v>322</v>
      </c>
      <c r="E279" s="123">
        <v>500</v>
      </c>
      <c r="F279" s="71">
        <f>+[1]программы!G150</f>
        <v>15400</v>
      </c>
    </row>
    <row r="280" spans="1:6" ht="169.5" thickBot="1">
      <c r="A280" s="70" t="s">
        <v>349</v>
      </c>
      <c r="B280" s="101">
        <v>14</v>
      </c>
      <c r="C280" s="101" t="s">
        <v>22</v>
      </c>
      <c r="D280" s="102" t="s">
        <v>350</v>
      </c>
      <c r="E280" s="43">
        <v>500</v>
      </c>
      <c r="F280" s="103">
        <f>+[1]программы!G151</f>
        <v>0</v>
      </c>
    </row>
  </sheetData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2016-12-27T13:20:45Z</dcterms:modified>
</cp:coreProperties>
</file>