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</sheets>
  <definedNames>
    <definedName name="_xlnm._FilterDatabase" localSheetId="0" hidden="1">Лист1!$D$12:$G$36</definedName>
    <definedName name="_xlnm.Print_Area" localSheetId="0">Лист1!$A$1:$F$36</definedName>
  </definedNames>
  <calcPr calcId="125725"/>
</workbook>
</file>

<file path=xl/calcChain.xml><?xml version="1.0" encoding="utf-8"?>
<calcChain xmlns="http://schemas.openxmlformats.org/spreadsheetml/2006/main">
  <c r="I8" i="2"/>
  <c r="J8"/>
  <c r="H8"/>
  <c r="E59"/>
  <c r="E56"/>
  <c r="G60"/>
  <c r="F60"/>
  <c r="E60"/>
  <c r="D60"/>
  <c r="C60"/>
  <c r="B60"/>
  <c r="G57"/>
  <c r="F57"/>
  <c r="E57"/>
  <c r="D57"/>
  <c r="C57"/>
  <c r="B57"/>
  <c r="G54"/>
  <c r="F54"/>
  <c r="E54"/>
  <c r="D54"/>
  <c r="C54"/>
  <c r="B54"/>
  <c r="G51"/>
  <c r="F51"/>
  <c r="E51"/>
  <c r="D51"/>
  <c r="C51"/>
  <c r="B51"/>
  <c r="G48"/>
  <c r="F48"/>
  <c r="E48"/>
  <c r="D48"/>
  <c r="C48"/>
  <c r="B48"/>
  <c r="G45"/>
  <c r="F45"/>
  <c r="E45"/>
  <c r="D45"/>
  <c r="D24" s="1"/>
  <c r="D152" s="1"/>
  <c r="C45"/>
  <c r="B45"/>
  <c r="G42"/>
  <c r="F42"/>
  <c r="E42"/>
  <c r="D42"/>
  <c r="C42"/>
  <c r="B42"/>
  <c r="G39"/>
  <c r="F39"/>
  <c r="E39"/>
  <c r="D39"/>
  <c r="C39"/>
  <c r="B39"/>
  <c r="G36"/>
  <c r="F36"/>
  <c r="E36"/>
  <c r="D36"/>
  <c r="C36"/>
  <c r="B36"/>
  <c r="G33"/>
  <c r="F33"/>
  <c r="E33"/>
  <c r="D33"/>
  <c r="C33"/>
  <c r="B33"/>
  <c r="C30"/>
  <c r="D30"/>
  <c r="F30"/>
  <c r="G30"/>
  <c r="G158" s="1"/>
  <c r="B30"/>
  <c r="E32"/>
  <c r="E30" s="1"/>
  <c r="E29"/>
  <c r="E27"/>
  <c r="F27"/>
  <c r="G27"/>
  <c r="G24" s="1"/>
  <c r="G152" s="1"/>
  <c r="D6"/>
  <c r="C6"/>
  <c r="B15"/>
  <c r="C12"/>
  <c r="D7"/>
  <c r="D135" s="1"/>
  <c r="C8"/>
  <c r="D8"/>
  <c r="G8"/>
  <c r="G136" s="1"/>
  <c r="B8"/>
  <c r="B136" s="1"/>
  <c r="C7"/>
  <c r="C135" s="1"/>
  <c r="D12"/>
  <c r="E12"/>
  <c r="F12"/>
  <c r="G12"/>
  <c r="C9"/>
  <c r="D9"/>
  <c r="E9"/>
  <c r="F9"/>
  <c r="G9"/>
  <c r="F26"/>
  <c r="F8" s="1"/>
  <c r="G26"/>
  <c r="H28" s="1"/>
  <c r="E25"/>
  <c r="E7" s="1"/>
  <c r="E135" s="1"/>
  <c r="F25"/>
  <c r="I24" s="1"/>
  <c r="G25"/>
  <c r="G7" s="1"/>
  <c r="C24"/>
  <c r="C152" s="1"/>
  <c r="B24"/>
  <c r="C25"/>
  <c r="D25"/>
  <c r="B25"/>
  <c r="C26"/>
  <c r="D26"/>
  <c r="B26"/>
  <c r="C136"/>
  <c r="D136"/>
  <c r="C137"/>
  <c r="D137"/>
  <c r="E137"/>
  <c r="F137"/>
  <c r="G137"/>
  <c r="B138"/>
  <c r="C138"/>
  <c r="D138"/>
  <c r="E138"/>
  <c r="F138"/>
  <c r="G138"/>
  <c r="B139"/>
  <c r="C139"/>
  <c r="D139"/>
  <c r="E139"/>
  <c r="F139"/>
  <c r="G139"/>
  <c r="C140"/>
  <c r="D140"/>
  <c r="E140"/>
  <c r="F140"/>
  <c r="G140"/>
  <c r="B141"/>
  <c r="C141"/>
  <c r="D141"/>
  <c r="E141"/>
  <c r="F141"/>
  <c r="G141"/>
  <c r="B142"/>
  <c r="C142"/>
  <c r="D142"/>
  <c r="E142"/>
  <c r="F142"/>
  <c r="G142"/>
  <c r="C143"/>
  <c r="D143"/>
  <c r="E143"/>
  <c r="F143"/>
  <c r="G143"/>
  <c r="B144"/>
  <c r="C144"/>
  <c r="D144"/>
  <c r="E144"/>
  <c r="F144"/>
  <c r="G144"/>
  <c r="B145"/>
  <c r="C145"/>
  <c r="D145"/>
  <c r="E145"/>
  <c r="F145"/>
  <c r="G145"/>
  <c r="B146"/>
  <c r="C146"/>
  <c r="D146"/>
  <c r="E146"/>
  <c r="F146"/>
  <c r="G146"/>
  <c r="B147"/>
  <c r="C147"/>
  <c r="D147"/>
  <c r="E147"/>
  <c r="F147"/>
  <c r="G147"/>
  <c r="B148"/>
  <c r="C148"/>
  <c r="D148"/>
  <c r="E148"/>
  <c r="F148"/>
  <c r="G148"/>
  <c r="B149"/>
  <c r="C149"/>
  <c r="D149"/>
  <c r="E149"/>
  <c r="F149"/>
  <c r="G149"/>
  <c r="B150"/>
  <c r="C150"/>
  <c r="D150"/>
  <c r="E150"/>
  <c r="F150"/>
  <c r="G150"/>
  <c r="B151"/>
  <c r="C151"/>
  <c r="D151"/>
  <c r="E151"/>
  <c r="F151"/>
  <c r="G151"/>
  <c r="B152"/>
  <c r="B153"/>
  <c r="C153"/>
  <c r="D153"/>
  <c r="F153"/>
  <c r="B154"/>
  <c r="C154"/>
  <c r="D154"/>
  <c r="G154"/>
  <c r="B155"/>
  <c r="C155"/>
  <c r="D155"/>
  <c r="E155"/>
  <c r="F155"/>
  <c r="G155"/>
  <c r="B156"/>
  <c r="C156"/>
  <c r="D156"/>
  <c r="E156"/>
  <c r="F156"/>
  <c r="G156"/>
  <c r="B157"/>
  <c r="C157"/>
  <c r="D157"/>
  <c r="E157"/>
  <c r="F157"/>
  <c r="G157"/>
  <c r="B158"/>
  <c r="C158"/>
  <c r="D158"/>
  <c r="F158"/>
  <c r="B159"/>
  <c r="C159"/>
  <c r="D159"/>
  <c r="E159"/>
  <c r="F159"/>
  <c r="G159"/>
  <c r="B160"/>
  <c r="C160"/>
  <c r="D160"/>
  <c r="E160"/>
  <c r="F160"/>
  <c r="G160"/>
  <c r="B161"/>
  <c r="C161"/>
  <c r="D161"/>
  <c r="E161"/>
  <c r="F161"/>
  <c r="G161"/>
  <c r="B162"/>
  <c r="C162"/>
  <c r="D162"/>
  <c r="E162"/>
  <c r="F162"/>
  <c r="G162"/>
  <c r="B163"/>
  <c r="C163"/>
  <c r="D163"/>
  <c r="E163"/>
  <c r="F163"/>
  <c r="G163"/>
  <c r="B164"/>
  <c r="C164"/>
  <c r="D164"/>
  <c r="E164"/>
  <c r="F164"/>
  <c r="G164"/>
  <c r="B165"/>
  <c r="C165"/>
  <c r="D165"/>
  <c r="E165"/>
  <c r="F165"/>
  <c r="G165"/>
  <c r="B166"/>
  <c r="C166"/>
  <c r="D166"/>
  <c r="E166"/>
  <c r="F166"/>
  <c r="G166"/>
  <c r="B167"/>
  <c r="C167"/>
  <c r="D167"/>
  <c r="E167"/>
  <c r="F167"/>
  <c r="G167"/>
  <c r="B168"/>
  <c r="C168"/>
  <c r="D168"/>
  <c r="E168"/>
  <c r="F168"/>
  <c r="G168"/>
  <c r="B169"/>
  <c r="C169"/>
  <c r="D169"/>
  <c r="E169"/>
  <c r="F169"/>
  <c r="G169"/>
  <c r="B170"/>
  <c r="C170"/>
  <c r="D170"/>
  <c r="E170"/>
  <c r="F170"/>
  <c r="G170"/>
  <c r="B171"/>
  <c r="C171"/>
  <c r="D171"/>
  <c r="E171"/>
  <c r="F171"/>
  <c r="G171"/>
  <c r="B172"/>
  <c r="C172"/>
  <c r="D172"/>
  <c r="E172"/>
  <c r="F172"/>
  <c r="G172"/>
  <c r="B173"/>
  <c r="C173"/>
  <c r="D173"/>
  <c r="E173"/>
  <c r="F173"/>
  <c r="G173"/>
  <c r="B174"/>
  <c r="C174"/>
  <c r="D174"/>
  <c r="E174"/>
  <c r="F174"/>
  <c r="G174"/>
  <c r="B175"/>
  <c r="C175"/>
  <c r="D175"/>
  <c r="E175"/>
  <c r="F175"/>
  <c r="G175"/>
  <c r="B176"/>
  <c r="C176"/>
  <c r="D176"/>
  <c r="E176"/>
  <c r="F176"/>
  <c r="G176"/>
  <c r="B177"/>
  <c r="C177"/>
  <c r="D177"/>
  <c r="E177"/>
  <c r="F177"/>
  <c r="G177"/>
  <c r="B178"/>
  <c r="C178"/>
  <c r="D178"/>
  <c r="E178"/>
  <c r="F178"/>
  <c r="G178"/>
  <c r="B179"/>
  <c r="C179"/>
  <c r="D179"/>
  <c r="E179"/>
  <c r="F179"/>
  <c r="G179"/>
  <c r="B180"/>
  <c r="C180"/>
  <c r="D180"/>
  <c r="E180"/>
  <c r="F180"/>
  <c r="G180"/>
  <c r="B181"/>
  <c r="C181"/>
  <c r="D181"/>
  <c r="E181"/>
  <c r="F181"/>
  <c r="G181"/>
  <c r="B182"/>
  <c r="C182"/>
  <c r="D182"/>
  <c r="E182"/>
  <c r="F182"/>
  <c r="G182"/>
  <c r="B183"/>
  <c r="C183"/>
  <c r="D183"/>
  <c r="E183"/>
  <c r="F183"/>
  <c r="G183"/>
  <c r="B184"/>
  <c r="C184"/>
  <c r="D184"/>
  <c r="E184"/>
  <c r="F184"/>
  <c r="G184"/>
  <c r="B185"/>
  <c r="C185"/>
  <c r="D185"/>
  <c r="E185"/>
  <c r="F185"/>
  <c r="G185"/>
  <c r="B186"/>
  <c r="C186"/>
  <c r="D186"/>
  <c r="E186"/>
  <c r="F186"/>
  <c r="G186"/>
  <c r="B187"/>
  <c r="C187"/>
  <c r="D187"/>
  <c r="E187"/>
  <c r="F187"/>
  <c r="G187"/>
  <c r="B188"/>
  <c r="C188"/>
  <c r="D188"/>
  <c r="E188"/>
  <c r="F188"/>
  <c r="G188"/>
  <c r="B189"/>
  <c r="C189"/>
  <c r="D189"/>
  <c r="E189"/>
  <c r="F189"/>
  <c r="G189"/>
  <c r="B190"/>
  <c r="C190"/>
  <c r="D190"/>
  <c r="E190"/>
  <c r="F190"/>
  <c r="G190"/>
  <c r="C134"/>
  <c r="D134"/>
  <c r="B6"/>
  <c r="B134" s="1"/>
  <c r="B10"/>
  <c r="B11"/>
  <c r="B13"/>
  <c r="B14"/>
  <c r="B12"/>
  <c r="B16"/>
  <c r="B17"/>
  <c r="B18"/>
  <c r="B19"/>
  <c r="B20"/>
  <c r="B21"/>
  <c r="B22"/>
  <c r="B23"/>
  <c r="B27"/>
  <c r="B28"/>
  <c r="B29"/>
  <c r="B31"/>
  <c r="B32"/>
  <c r="B34"/>
  <c r="B35"/>
  <c r="B37"/>
  <c r="B38"/>
  <c r="B40"/>
  <c r="B41"/>
  <c r="B43"/>
  <c r="B44"/>
  <c r="B46"/>
  <c r="B47"/>
  <c r="B49"/>
  <c r="B50"/>
  <c r="B52"/>
  <c r="B53"/>
  <c r="B55"/>
  <c r="B56"/>
  <c r="B58"/>
  <c r="B59"/>
  <c r="B61"/>
  <c r="B62"/>
  <c r="G153" l="1"/>
  <c r="J25"/>
  <c r="J23"/>
  <c r="J24"/>
  <c r="H24"/>
  <c r="F7"/>
  <c r="F135" s="1"/>
  <c r="F154"/>
  <c r="E26"/>
  <c r="H27"/>
  <c r="I25"/>
  <c r="E153"/>
  <c r="F6"/>
  <c r="F134" s="1"/>
  <c r="F136"/>
  <c r="E24"/>
  <c r="E158"/>
  <c r="F24"/>
  <c r="G6"/>
  <c r="G134" s="1"/>
  <c r="G135"/>
  <c r="B7"/>
  <c r="B135" s="1"/>
  <c r="B9"/>
  <c r="B137" s="1"/>
  <c r="B140"/>
  <c r="B143"/>
  <c r="D29" i="1"/>
  <c r="D30"/>
  <c r="D27"/>
  <c r="D28"/>
  <c r="D20"/>
  <c r="D23"/>
  <c r="D24"/>
  <c r="E152" i="2" l="1"/>
  <c r="H23"/>
  <c r="F152"/>
  <c r="I23"/>
  <c r="E8"/>
  <c r="H25"/>
  <c r="H26"/>
  <c r="E154"/>
  <c r="F15" i="1"/>
  <c r="E15"/>
  <c r="F29"/>
  <c r="F27"/>
  <c r="E29"/>
  <c r="E27"/>
  <c r="E136" i="2" l="1"/>
  <c r="E6"/>
  <c r="E134" s="1"/>
  <c r="G14" i="1"/>
  <c r="G15"/>
  <c r="G16"/>
  <c r="G17"/>
  <c r="G18"/>
  <c r="G19"/>
  <c r="G20"/>
  <c r="G21"/>
  <c r="G23"/>
  <c r="G24"/>
  <c r="G26"/>
  <c r="G27"/>
  <c r="G28"/>
  <c r="G29"/>
  <c r="G30"/>
  <c r="G31"/>
  <c r="G32"/>
  <c r="G33"/>
  <c r="G34"/>
  <c r="G35"/>
  <c r="G36"/>
  <c r="G13"/>
</calcChain>
</file>

<file path=xl/sharedStrings.xml><?xml version="1.0" encoding="utf-8"?>
<sst xmlns="http://schemas.openxmlformats.org/spreadsheetml/2006/main" count="260" uniqueCount="101">
  <si>
    <t>Источники внутреннего финансирования дефицита районного бюджета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</si>
  <si>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</si>
  <si>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</si>
  <si>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</si>
  <si>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</si>
  <si>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</si>
  <si>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</si>
  <si>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</si>
  <si>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</si>
  <si>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</si>
  <si>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</si>
  <si>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</si>
  <si>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</si>
  <si>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</si>
  <si>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</si>
  <si>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</si>
  <si>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</si>
  <si>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</si>
  <si>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</si>
  <si>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</si>
  <si>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</si>
  <si>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</si>
  <si>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</si>
  <si>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</si>
  <si>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</si>
  <si>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</si>
  <si>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</si>
  <si>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</si>
  <si>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</si>
  <si>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</si>
  <si>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</si>
  <si>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</si>
  <si>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</si>
  <si>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</si>
  <si>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</si>
  <si>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</si>
  <si>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</si>
  <si>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</si>
  <si>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</si>
  <si>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</si>
  <si>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</si>
  <si>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</si>
  <si>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</si>
  <si>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</si>
  <si>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</si>
  <si>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</si>
  <si>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</si>
  <si>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</si>
  <si>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</si>
  <si>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2018 год</t>
  </si>
  <si>
    <t>2019 год</t>
  </si>
  <si>
    <t xml:space="preserve"> на 2018 год и на плановый период 2019 и 2020 годов</t>
  </si>
  <si>
    <t xml:space="preserve">Приложение № 1                                                                                к решению районного совета народных депутатов                                          Хохольского муниципального района Воронежской области  "О районном бюджете   на 2018 год и плановый период 2019 и 2020 годы "                                                                           № ___ от "____" декабря 2017 г.  </t>
  </si>
  <si>
    <t>2020 год</t>
  </si>
  <si>
    <t xml:space="preserve">из них бюджетные кредиты на пополнение остатков средств на счетах бюджетов муниципальных районов </t>
  </si>
  <si>
    <t>из них бюджетные кредиты на пополнение остатков средств на счетах бюджетов  муниципальных районов</t>
  </si>
  <si>
    <t>Сведения</t>
  </si>
  <si>
    <t>о численности и фонде оплаты труда работников органов управления к отчету Хохольского муниципального района за 2017 год</t>
  </si>
  <si>
    <t>Тыс. рублей</t>
  </si>
  <si>
    <t>Наименование бюджета</t>
  </si>
  <si>
    <t>Числен-ность средне-годовая всего, ед.</t>
  </si>
  <si>
    <t>В том числе:</t>
  </si>
  <si>
    <t>Расходы всего, тыс.руб.</t>
  </si>
  <si>
    <t>Муни-ципаль-ных служа-щих</t>
  </si>
  <si>
    <t>Служа-щих, не отнесен-ных к муни-ципаль-ным</t>
  </si>
  <si>
    <t>Заработная плата, тыс.руб.</t>
  </si>
  <si>
    <t>Начисления на заработную плату, тыс.руб.</t>
  </si>
  <si>
    <t>Всего, в том числе:</t>
  </si>
  <si>
    <t>аппарат</t>
  </si>
  <si>
    <t>главы</t>
  </si>
  <si>
    <t>Районный бюджет, в том числе:</t>
  </si>
  <si>
    <t>глава</t>
  </si>
  <si>
    <t>01 04 01380020</t>
  </si>
  <si>
    <t>01 03 0130280010</t>
  </si>
  <si>
    <t>01 04 0120180010</t>
  </si>
  <si>
    <t>01 04 0130180010</t>
  </si>
  <si>
    <t>01 06 0530180010</t>
  </si>
  <si>
    <t>01 13 0120178470</t>
  </si>
  <si>
    <t>01 13 0120178080</t>
  </si>
  <si>
    <t>01 13 0120178090</t>
  </si>
  <si>
    <t>01 13 0210178240</t>
  </si>
  <si>
    <t>04 05 0640180010</t>
  </si>
  <si>
    <t>07 09 0250180010</t>
  </si>
  <si>
    <t xml:space="preserve">Поселения всего, в том числе: </t>
  </si>
  <si>
    <t>Хохольское городское, в том числе:</t>
  </si>
  <si>
    <t>аппарат (0104 0110190010)</t>
  </si>
  <si>
    <t>глава      (0104 0110190020)</t>
  </si>
  <si>
    <t>Архангельское, в том числе:</t>
  </si>
  <si>
    <t>глава     (0102 0110190020)</t>
  </si>
  <si>
    <t>Борщевское, в том числе:</t>
  </si>
  <si>
    <t>Гремяченское, в том числе:</t>
  </si>
  <si>
    <t>Костенское, в том числе:</t>
  </si>
  <si>
    <t>Кочетовское, в том числе:</t>
  </si>
  <si>
    <t>аппарат (0104 011019001 )</t>
  </si>
  <si>
    <t>Новогремяченское, в том числе:</t>
  </si>
  <si>
    <t>Оськинское, в том числе:</t>
  </si>
  <si>
    <t>Петинское, в том числе:</t>
  </si>
  <si>
    <t>Семидесятское, в том числе:</t>
  </si>
  <si>
    <t>Староникольское, в том числе:</t>
  </si>
  <si>
    <t>Яблоченское, в том числе:</t>
  </si>
  <si>
    <t>01 04 0130280020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</si>
</sst>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_ ;\-#,##0.0\ "/>
    <numFmt numFmtId="166" formatCode="#,##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166" fontId="4" fillId="2" borderId="4" xfId="0" applyNumberFormat="1" applyFont="1" applyFill="1" applyBorder="1" applyAlignment="1">
      <alignment horizontal="center" vertical="top" wrapText="1"/>
    </xf>
    <xf numFmtId="166" fontId="4" fillId="2" borderId="4" xfId="0" applyNumberFormat="1" applyFont="1" applyFill="1" applyBorder="1" applyAlignment="1">
      <alignment horizontal="right" vertical="top" wrapText="1"/>
    </xf>
    <xf numFmtId="166" fontId="5" fillId="2" borderId="4" xfId="0" applyNumberFormat="1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right" vertical="top" wrapText="1"/>
    </xf>
    <xf numFmtId="166" fontId="5" fillId="0" borderId="4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166" fontId="5" fillId="0" borderId="4" xfId="0" applyNumberFormat="1" applyFont="1" applyBorder="1" applyAlignment="1">
      <alignment horizontal="right"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166" fontId="5" fillId="0" borderId="4" xfId="0" applyNumberFormat="1" applyFont="1" applyFill="1" applyBorder="1" applyAlignment="1">
      <alignment horizontal="center" vertical="top" wrapText="1"/>
    </xf>
    <xf numFmtId="165" fontId="5" fillId="0" borderId="4" xfId="1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right" vertical="top" wrapText="1"/>
    </xf>
    <xf numFmtId="166" fontId="0" fillId="0" borderId="0" xfId="0" applyNumberFormat="1"/>
    <xf numFmtId="0" fontId="4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0" xfId="0" applyFont="1"/>
    <xf numFmtId="4" fontId="0" fillId="0" borderId="0" xfId="0" applyNumberFormat="1"/>
    <xf numFmtId="0" fontId="12" fillId="0" borderId="0" xfId="0" applyFont="1"/>
    <xf numFmtId="0" fontId="11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4" fontId="10" fillId="3" borderId="4" xfId="0" applyNumberFormat="1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4" fontId="11" fillId="3" borderId="4" xfId="0" applyNumberFormat="1" applyFont="1" applyFill="1" applyBorder="1" applyAlignment="1">
      <alignment horizontal="center" wrapText="1"/>
    </xf>
    <xf numFmtId="4" fontId="11" fillId="0" borderId="4" xfId="0" applyNumberFormat="1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1" fillId="4" borderId="3" xfId="0" applyFont="1" applyFill="1" applyBorder="1" applyAlignment="1">
      <alignment wrapText="1"/>
    </xf>
    <xf numFmtId="0" fontId="11" fillId="4" borderId="4" xfId="0" applyFont="1" applyFill="1" applyBorder="1" applyAlignment="1">
      <alignment horizontal="center" wrapText="1"/>
    </xf>
    <xf numFmtId="4" fontId="11" fillId="4" borderId="4" xfId="0" applyNumberFormat="1" applyFont="1" applyFill="1" applyBorder="1" applyAlignment="1">
      <alignment horizontal="center" wrapText="1"/>
    </xf>
    <xf numFmtId="0" fontId="11" fillId="5" borderId="3" xfId="0" applyFont="1" applyFill="1" applyBorder="1" applyAlignment="1">
      <alignment wrapText="1"/>
    </xf>
    <xf numFmtId="0" fontId="11" fillId="5" borderId="4" xfId="0" applyFont="1" applyFill="1" applyBorder="1" applyAlignment="1">
      <alignment horizontal="center" wrapText="1"/>
    </xf>
    <xf numFmtId="4" fontId="11" fillId="5" borderId="4" xfId="0" applyNumberFormat="1" applyFont="1" applyFill="1" applyBorder="1" applyAlignment="1">
      <alignment horizontal="center" wrapText="1"/>
    </xf>
    <xf numFmtId="0" fontId="11" fillId="6" borderId="3" xfId="0" applyFont="1" applyFill="1" applyBorder="1" applyAlignment="1">
      <alignment wrapText="1"/>
    </xf>
    <xf numFmtId="0" fontId="11" fillId="6" borderId="4" xfId="0" applyFont="1" applyFill="1" applyBorder="1" applyAlignment="1">
      <alignment horizontal="center" wrapText="1"/>
    </xf>
    <xf numFmtId="4" fontId="11" fillId="6" borderId="4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1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2" fontId="10" fillId="3" borderId="4" xfId="0" applyNumberFormat="1" applyFont="1" applyFill="1" applyBorder="1" applyAlignment="1">
      <alignment horizontal="center" wrapText="1"/>
    </xf>
    <xf numFmtId="0" fontId="11" fillId="7" borderId="3" xfId="0" applyFont="1" applyFill="1" applyBorder="1" applyAlignment="1">
      <alignment wrapText="1"/>
    </xf>
    <xf numFmtId="0" fontId="10" fillId="7" borderId="4" xfId="0" applyFont="1" applyFill="1" applyBorder="1" applyAlignment="1">
      <alignment horizontal="center" wrapText="1"/>
    </xf>
    <xf numFmtId="0" fontId="11" fillId="7" borderId="4" xfId="0" applyFont="1" applyFill="1" applyBorder="1" applyAlignment="1">
      <alignment horizontal="center" wrapText="1"/>
    </xf>
    <xf numFmtId="4" fontId="11" fillId="7" borderId="4" xfId="0" applyNumberFormat="1" applyFont="1" applyFill="1" applyBorder="1" applyAlignment="1">
      <alignment horizontal="center" wrapText="1"/>
    </xf>
    <xf numFmtId="2" fontId="10" fillId="7" borderId="4" xfId="0" applyNumberFormat="1" applyFont="1" applyFill="1" applyBorder="1" applyAlignment="1">
      <alignment horizontal="center" wrapText="1"/>
    </xf>
    <xf numFmtId="4" fontId="10" fillId="7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opLeftCell="B2" workbookViewId="0">
      <selection activeCell="D13" sqref="D13"/>
    </sheetView>
  </sheetViews>
  <sheetFormatPr defaultRowHeight="15"/>
  <cols>
    <col min="2" max="2" width="51.42578125" customWidth="1"/>
    <col min="3" max="3" width="30.42578125" customWidth="1"/>
    <col min="4" max="6" width="16.42578125" customWidth="1"/>
  </cols>
  <sheetData>
    <row r="1" spans="1:7" ht="40.15" hidden="1" customHeight="1">
      <c r="D1" s="34" t="s">
        <v>52</v>
      </c>
      <c r="E1" s="34"/>
      <c r="F1" s="34"/>
    </row>
    <row r="2" spans="1:7" ht="11.45" customHeight="1">
      <c r="B2" s="22"/>
      <c r="D2" s="34"/>
      <c r="E2" s="34"/>
      <c r="F2" s="34"/>
    </row>
    <row r="3" spans="1:7" ht="40.5" customHeight="1">
      <c r="D3" s="34"/>
      <c r="E3" s="34"/>
      <c r="F3" s="34"/>
    </row>
    <row r="4" spans="1:7" ht="47.25" customHeight="1">
      <c r="D4" s="34"/>
      <c r="E4" s="34"/>
      <c r="F4" s="34"/>
    </row>
    <row r="7" spans="1:7" ht="15.75">
      <c r="A7" s="38" t="s">
        <v>0</v>
      </c>
      <c r="B7" s="39"/>
      <c r="C7" s="39"/>
      <c r="D7" s="39"/>
      <c r="E7" s="39"/>
      <c r="F7" s="39"/>
    </row>
    <row r="8" spans="1:7" ht="24" customHeight="1">
      <c r="A8" s="38" t="s">
        <v>51</v>
      </c>
      <c r="B8" s="39"/>
      <c r="C8" s="39"/>
      <c r="D8" s="39"/>
      <c r="E8" s="39"/>
      <c r="F8" s="39"/>
    </row>
    <row r="9" spans="1:7" ht="18.75">
      <c r="A9" s="1"/>
    </row>
    <row r="10" spans="1:7" ht="19.5" thickBot="1">
      <c r="A10" s="2"/>
      <c r="E10" s="2" t="s">
        <v>1</v>
      </c>
    </row>
    <row r="11" spans="1:7" ht="38.25" thickBot="1">
      <c r="A11" s="3" t="s">
        <v>2</v>
      </c>
      <c r="B11" s="4" t="s">
        <v>3</v>
      </c>
      <c r="C11" s="4" t="s">
        <v>4</v>
      </c>
      <c r="D11" s="4" t="s">
        <v>49</v>
      </c>
      <c r="E11" s="4" t="s">
        <v>50</v>
      </c>
      <c r="F11" s="4" t="s">
        <v>53</v>
      </c>
    </row>
    <row r="12" spans="1:7" ht="19.5" thickBot="1">
      <c r="A12" s="5">
        <v>1</v>
      </c>
      <c r="B12" s="6">
        <v>2</v>
      </c>
      <c r="C12" s="6">
        <v>3</v>
      </c>
      <c r="D12" s="6"/>
      <c r="E12" s="6">
        <v>5</v>
      </c>
      <c r="F12" s="6">
        <v>6</v>
      </c>
    </row>
    <row r="13" spans="1:7" ht="57" thickBot="1">
      <c r="A13" s="7"/>
      <c r="B13" s="8" t="s">
        <v>5</v>
      </c>
      <c r="C13" s="9" t="s">
        <v>6</v>
      </c>
      <c r="D13" s="21">
        <v>-19084.139175429496</v>
      </c>
      <c r="E13" s="23">
        <v>2499.9999999999418</v>
      </c>
      <c r="F13" s="23">
        <v>3282</v>
      </c>
      <c r="G13" s="32">
        <f>D13+E13+F13</f>
        <v>-13302.139175429555</v>
      </c>
    </row>
    <row r="14" spans="1:7" ht="38.25" thickBot="1">
      <c r="A14" s="40">
        <v>1</v>
      </c>
      <c r="B14" s="24" t="s">
        <v>7</v>
      </c>
      <c r="C14" s="25" t="s">
        <v>8</v>
      </c>
      <c r="D14" s="26">
        <v>10203</v>
      </c>
      <c r="E14" s="27">
        <v>0</v>
      </c>
      <c r="F14" s="27">
        <v>0</v>
      </c>
      <c r="G14" s="32">
        <f t="shared" ref="G14:G36" si="0">D14+E14+F14</f>
        <v>10203</v>
      </c>
    </row>
    <row r="15" spans="1:7" ht="57" thickBot="1">
      <c r="A15" s="41"/>
      <c r="B15" s="28" t="s">
        <v>9</v>
      </c>
      <c r="C15" s="29" t="s">
        <v>10</v>
      </c>
      <c r="D15" s="30">
        <v>10203</v>
      </c>
      <c r="E15" s="31">
        <f>E16</f>
        <v>10203</v>
      </c>
      <c r="F15" s="31">
        <f>F16</f>
        <v>10203</v>
      </c>
      <c r="G15" s="32">
        <f t="shared" si="0"/>
        <v>30609</v>
      </c>
    </row>
    <row r="16" spans="1:7" ht="75.75" thickBot="1">
      <c r="A16" s="41"/>
      <c r="B16" s="28" t="s">
        <v>11</v>
      </c>
      <c r="C16" s="29" t="s">
        <v>12</v>
      </c>
      <c r="D16" s="30">
        <v>10203</v>
      </c>
      <c r="E16" s="31">
        <v>10203</v>
      </c>
      <c r="F16" s="31">
        <v>10203</v>
      </c>
      <c r="G16" s="32">
        <f t="shared" si="0"/>
        <v>30609</v>
      </c>
    </row>
    <row r="17" spans="1:7" ht="57" thickBot="1">
      <c r="A17" s="41"/>
      <c r="B17" s="28" t="s">
        <v>13</v>
      </c>
      <c r="C17" s="29" t="s">
        <v>14</v>
      </c>
      <c r="D17" s="30"/>
      <c r="E17" s="31">
        <v>-10203</v>
      </c>
      <c r="F17" s="31">
        <v>-10203</v>
      </c>
      <c r="G17" s="32">
        <f t="shared" si="0"/>
        <v>-20406</v>
      </c>
    </row>
    <row r="18" spans="1:7" ht="75.75" thickBot="1">
      <c r="A18" s="42"/>
      <c r="B18" s="28" t="s">
        <v>15</v>
      </c>
      <c r="C18" s="29" t="s">
        <v>16</v>
      </c>
      <c r="D18" s="30"/>
      <c r="E18" s="31">
        <v>-10203</v>
      </c>
      <c r="F18" s="31">
        <v>-10203</v>
      </c>
      <c r="G18" s="32">
        <f t="shared" si="0"/>
        <v>-20406</v>
      </c>
    </row>
    <row r="19" spans="1:7" ht="57" thickBot="1">
      <c r="A19" s="35">
        <v>2</v>
      </c>
      <c r="B19" s="10" t="s">
        <v>17</v>
      </c>
      <c r="C19" s="11" t="s">
        <v>18</v>
      </c>
      <c r="D19" s="19">
        <v>-33775.1</v>
      </c>
      <c r="E19" s="12">
        <v>-7125</v>
      </c>
      <c r="F19" s="12">
        <v>-3625</v>
      </c>
      <c r="G19" s="32">
        <f t="shared" si="0"/>
        <v>-44525.1</v>
      </c>
    </row>
    <row r="20" spans="1:7" ht="75.75" thickBot="1">
      <c r="A20" s="36"/>
      <c r="B20" s="13" t="s">
        <v>19</v>
      </c>
      <c r="C20" s="14" t="s">
        <v>20</v>
      </c>
      <c r="D20" s="17">
        <f>D21</f>
        <v>14847.8</v>
      </c>
      <c r="E20" s="15">
        <v>0</v>
      </c>
      <c r="F20" s="15">
        <v>0</v>
      </c>
      <c r="G20" s="32">
        <f t="shared" si="0"/>
        <v>14847.8</v>
      </c>
    </row>
    <row r="21" spans="1:7" ht="75.75" thickBot="1">
      <c r="A21" s="36"/>
      <c r="B21" s="13" t="s">
        <v>21</v>
      </c>
      <c r="C21" s="14" t="s">
        <v>22</v>
      </c>
      <c r="D21" s="17">
        <v>14847.8</v>
      </c>
      <c r="E21" s="15"/>
      <c r="F21" s="15"/>
      <c r="G21" s="32">
        <f t="shared" si="0"/>
        <v>14847.8</v>
      </c>
    </row>
    <row r="22" spans="1:7" ht="57" thickBot="1">
      <c r="A22" s="36"/>
      <c r="B22" s="13" t="s">
        <v>55</v>
      </c>
      <c r="C22" s="14"/>
      <c r="D22" s="17">
        <v>14847.8</v>
      </c>
      <c r="E22" s="15"/>
      <c r="F22" s="15"/>
      <c r="G22" s="32"/>
    </row>
    <row r="23" spans="1:7" ht="94.5" thickBot="1">
      <c r="A23" s="36"/>
      <c r="B23" s="13" t="s">
        <v>23</v>
      </c>
      <c r="C23" s="14" t="s">
        <v>24</v>
      </c>
      <c r="D23" s="17">
        <f>D24</f>
        <v>-48622.899999999994</v>
      </c>
      <c r="E23" s="15">
        <v>-7125</v>
      </c>
      <c r="F23" s="15">
        <v>-3625</v>
      </c>
      <c r="G23" s="32">
        <f t="shared" si="0"/>
        <v>-59372.899999999994</v>
      </c>
    </row>
    <row r="24" spans="1:7" ht="75.75" thickBot="1">
      <c r="A24" s="37"/>
      <c r="B24" s="13" t="s">
        <v>25</v>
      </c>
      <c r="C24" s="14" t="s">
        <v>26</v>
      </c>
      <c r="D24" s="17">
        <f>-33775.1-14847.8</f>
        <v>-48622.899999999994</v>
      </c>
      <c r="E24" s="15">
        <v>-7125</v>
      </c>
      <c r="F24" s="15">
        <v>-3625</v>
      </c>
      <c r="G24" s="32">
        <f t="shared" si="0"/>
        <v>-59372.899999999994</v>
      </c>
    </row>
    <row r="25" spans="1:7" ht="57" thickBot="1">
      <c r="A25" s="33"/>
      <c r="B25" s="13" t="s">
        <v>54</v>
      </c>
      <c r="C25" s="14"/>
      <c r="D25" s="17">
        <v>-14847.8</v>
      </c>
      <c r="E25" s="15"/>
      <c r="F25" s="15"/>
      <c r="G25" s="32"/>
    </row>
    <row r="26" spans="1:7" ht="38.25" thickBot="1">
      <c r="A26" s="35">
        <v>3</v>
      </c>
      <c r="B26" s="10" t="s">
        <v>27</v>
      </c>
      <c r="C26" s="11" t="s">
        <v>28</v>
      </c>
      <c r="D26" s="19">
        <v>4487.9608245705022</v>
      </c>
      <c r="E26" s="16">
        <v>9624.9999999999418</v>
      </c>
      <c r="F26" s="16">
        <v>6907</v>
      </c>
      <c r="G26" s="32">
        <f t="shared" si="0"/>
        <v>21019.960824570444</v>
      </c>
    </row>
    <row r="27" spans="1:7" ht="19.5" thickBot="1">
      <c r="A27" s="36"/>
      <c r="B27" s="13" t="s">
        <v>29</v>
      </c>
      <c r="C27" s="14" t="s">
        <v>30</v>
      </c>
      <c r="D27" s="17">
        <f>D28</f>
        <v>-448062.8</v>
      </c>
      <c r="E27" s="18">
        <f>E28</f>
        <v>-390670.1</v>
      </c>
      <c r="F27" s="18">
        <f>F28</f>
        <v>-414365.9</v>
      </c>
      <c r="G27" s="32">
        <f t="shared" si="0"/>
        <v>-1253098.7999999998</v>
      </c>
    </row>
    <row r="28" spans="1:7" ht="57" thickBot="1">
      <c r="A28" s="36"/>
      <c r="B28" s="13" t="s">
        <v>31</v>
      </c>
      <c r="C28" s="14" t="s">
        <v>32</v>
      </c>
      <c r="D28" s="17">
        <f>-433215-14847.8</f>
        <v>-448062.8</v>
      </c>
      <c r="E28" s="18">
        <v>-390670.1</v>
      </c>
      <c r="F28" s="18">
        <v>-414365.9</v>
      </c>
      <c r="G28" s="32">
        <f t="shared" si="0"/>
        <v>-1253098.7999999998</v>
      </c>
    </row>
    <row r="29" spans="1:7" ht="19.5" thickBot="1">
      <c r="A29" s="36"/>
      <c r="B29" s="13" t="s">
        <v>33</v>
      </c>
      <c r="C29" s="14" t="s">
        <v>34</v>
      </c>
      <c r="D29" s="17">
        <f>D30</f>
        <v>452550.8</v>
      </c>
      <c r="E29" s="18">
        <f>E30</f>
        <v>400295.1</v>
      </c>
      <c r="F29" s="18">
        <f>F30</f>
        <v>421272.9</v>
      </c>
      <c r="G29" s="32">
        <f t="shared" si="0"/>
        <v>1274118.7999999998</v>
      </c>
    </row>
    <row r="30" spans="1:7" ht="57" thickBot="1">
      <c r="A30" s="37"/>
      <c r="B30" s="13" t="s">
        <v>35</v>
      </c>
      <c r="C30" s="14" t="s">
        <v>36</v>
      </c>
      <c r="D30" s="17">
        <f>437703+14847.8</f>
        <v>452550.8</v>
      </c>
      <c r="E30" s="18">
        <v>400295.1</v>
      </c>
      <c r="F30" s="18">
        <v>421272.9</v>
      </c>
      <c r="G30" s="32">
        <f t="shared" si="0"/>
        <v>1274118.7999999998</v>
      </c>
    </row>
    <row r="31" spans="1:7" ht="38.25" thickBot="1">
      <c r="A31" s="35">
        <v>4</v>
      </c>
      <c r="B31" s="10" t="s">
        <v>37</v>
      </c>
      <c r="C31" s="11" t="s">
        <v>38</v>
      </c>
      <c r="D31" s="19">
        <v>0</v>
      </c>
      <c r="E31" s="20">
        <v>0</v>
      </c>
      <c r="F31" s="20">
        <v>0</v>
      </c>
      <c r="G31" s="32">
        <f t="shared" si="0"/>
        <v>0</v>
      </c>
    </row>
    <row r="32" spans="1:7" ht="57" thickBot="1">
      <c r="A32" s="36"/>
      <c r="B32" s="10" t="s">
        <v>39</v>
      </c>
      <c r="C32" s="11" t="s">
        <v>40</v>
      </c>
      <c r="D32" s="19">
        <v>0</v>
      </c>
      <c r="E32" s="20">
        <v>0</v>
      </c>
      <c r="F32" s="20">
        <v>0</v>
      </c>
      <c r="G32" s="32">
        <f t="shared" si="0"/>
        <v>0</v>
      </c>
    </row>
    <row r="33" spans="1:7" ht="57" thickBot="1">
      <c r="A33" s="36"/>
      <c r="B33" s="13" t="s">
        <v>41</v>
      </c>
      <c r="C33" s="14" t="s">
        <v>42</v>
      </c>
      <c r="D33" s="17">
        <v>5000</v>
      </c>
      <c r="E33" s="18">
        <v>0</v>
      </c>
      <c r="F33" s="18">
        <v>0</v>
      </c>
      <c r="G33" s="32">
        <f t="shared" si="0"/>
        <v>5000</v>
      </c>
    </row>
    <row r="34" spans="1:7" ht="113.25" thickBot="1">
      <c r="A34" s="36"/>
      <c r="B34" s="13" t="s">
        <v>43</v>
      </c>
      <c r="C34" s="14" t="s">
        <v>44</v>
      </c>
      <c r="D34" s="17">
        <v>5000</v>
      </c>
      <c r="E34" s="18"/>
      <c r="F34" s="18"/>
      <c r="G34" s="32">
        <f t="shared" si="0"/>
        <v>5000</v>
      </c>
    </row>
    <row r="35" spans="1:7" ht="57" thickBot="1">
      <c r="A35" s="36"/>
      <c r="B35" s="13" t="s">
        <v>45</v>
      </c>
      <c r="C35" s="14" t="s">
        <v>46</v>
      </c>
      <c r="D35" s="17">
        <v>-5000</v>
      </c>
      <c r="E35" s="18">
        <v>0</v>
      </c>
      <c r="F35" s="18">
        <v>0</v>
      </c>
      <c r="G35" s="32">
        <f t="shared" si="0"/>
        <v>-5000</v>
      </c>
    </row>
    <row r="36" spans="1:7" ht="75.75" thickBot="1">
      <c r="A36" s="37"/>
      <c r="B36" s="13" t="s">
        <v>47</v>
      </c>
      <c r="C36" s="14" t="s">
        <v>48</v>
      </c>
      <c r="D36" s="17">
        <v>-5000</v>
      </c>
      <c r="E36" s="18"/>
      <c r="F36" s="18"/>
      <c r="G36" s="32">
        <f t="shared" si="0"/>
        <v>-5000</v>
      </c>
    </row>
  </sheetData>
  <autoFilter ref="D12:G36"/>
  <mergeCells count="7">
    <mergeCell ref="D1:F4"/>
    <mergeCell ref="A31:A36"/>
    <mergeCell ref="A7:F7"/>
    <mergeCell ref="A8:F8"/>
    <mergeCell ref="A14:A18"/>
    <mergeCell ref="A19:A24"/>
    <mergeCell ref="A26:A30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0"/>
  <sheetViews>
    <sheetView tabSelected="1" workbookViewId="0">
      <selection activeCell="A4" sqref="A4:G62"/>
    </sheetView>
  </sheetViews>
  <sheetFormatPr defaultColWidth="26.5703125" defaultRowHeight="15"/>
  <sheetData>
    <row r="1" spans="1:10" ht="18.75">
      <c r="A1" s="64" t="s">
        <v>56</v>
      </c>
      <c r="B1" s="64"/>
      <c r="C1" s="64"/>
      <c r="D1" s="64"/>
      <c r="E1" s="64"/>
      <c r="F1" s="64"/>
      <c r="G1" s="64"/>
    </row>
    <row r="2" spans="1:10" ht="18.75">
      <c r="A2" s="65" t="s">
        <v>57</v>
      </c>
      <c r="B2" s="65"/>
      <c r="C2" s="65"/>
      <c r="D2" s="65"/>
      <c r="E2" s="65"/>
      <c r="F2" s="65"/>
      <c r="G2" s="65"/>
    </row>
    <row r="3" spans="1:10" ht="15.75" thickBot="1">
      <c r="A3" s="43"/>
      <c r="B3" s="43"/>
      <c r="C3" s="43"/>
      <c r="D3" s="43"/>
      <c r="E3" s="43"/>
      <c r="F3" s="45" t="s">
        <v>58</v>
      </c>
      <c r="G3" s="43"/>
    </row>
    <row r="4" spans="1:10" ht="16.5" thickBot="1">
      <c r="A4" s="66" t="s">
        <v>59</v>
      </c>
      <c r="B4" s="66" t="s">
        <v>60</v>
      </c>
      <c r="C4" s="68" t="s">
        <v>61</v>
      </c>
      <c r="D4" s="69"/>
      <c r="E4" s="70" t="s">
        <v>62</v>
      </c>
      <c r="F4" s="68" t="s">
        <v>61</v>
      </c>
      <c r="G4" s="69"/>
    </row>
    <row r="5" spans="1:10" ht="63.75" thickBot="1">
      <c r="A5" s="67"/>
      <c r="B5" s="67"/>
      <c r="C5" s="46" t="s">
        <v>63</v>
      </c>
      <c r="D5" s="46" t="s">
        <v>64</v>
      </c>
      <c r="E5" s="71"/>
      <c r="F5" s="46" t="s">
        <v>65</v>
      </c>
      <c r="G5" s="46" t="s">
        <v>66</v>
      </c>
    </row>
    <row r="6" spans="1:10" ht="16.5" thickBot="1">
      <c r="A6" s="47" t="s">
        <v>67</v>
      </c>
      <c r="B6" s="48">
        <f t="shared" ref="B6:B23" si="0">+C6+D6</f>
        <v>117</v>
      </c>
      <c r="C6" s="48">
        <f>+C7+C8</f>
        <v>79</v>
      </c>
      <c r="D6" s="48">
        <f>+D7+D8</f>
        <v>38</v>
      </c>
      <c r="E6" s="72">
        <f t="shared" ref="E6:G6" si="1">+E7+E8</f>
        <v>66690.899999999994</v>
      </c>
      <c r="F6" s="72">
        <f t="shared" si="1"/>
        <v>37517.5</v>
      </c>
      <c r="G6" s="72">
        <f t="shared" si="1"/>
        <v>11192.2</v>
      </c>
    </row>
    <row r="7" spans="1:10" ht="16.5" thickBot="1">
      <c r="A7" s="47" t="s">
        <v>68</v>
      </c>
      <c r="B7" s="48">
        <f>+B12+B25</f>
        <v>104</v>
      </c>
      <c r="C7" s="48">
        <f t="shared" ref="C7:G7" si="2">+C12+C25</f>
        <v>66</v>
      </c>
      <c r="D7" s="48">
        <f t="shared" si="2"/>
        <v>38</v>
      </c>
      <c r="E7" s="72">
        <f t="shared" si="2"/>
        <v>57655.199999999997</v>
      </c>
      <c r="F7" s="72">
        <f t="shared" si="2"/>
        <v>30608.6</v>
      </c>
      <c r="G7" s="72">
        <f t="shared" si="2"/>
        <v>9105.4000000000015</v>
      </c>
    </row>
    <row r="8" spans="1:10" ht="16.5" thickBot="1">
      <c r="A8" s="47" t="s">
        <v>69</v>
      </c>
      <c r="B8" s="48">
        <f>+B10+B26</f>
        <v>13</v>
      </c>
      <c r="C8" s="48">
        <f t="shared" ref="C8:G8" si="3">+C10+C26</f>
        <v>13</v>
      </c>
      <c r="D8" s="48">
        <f t="shared" si="3"/>
        <v>0</v>
      </c>
      <c r="E8" s="72">
        <f t="shared" si="3"/>
        <v>9035.7000000000007</v>
      </c>
      <c r="F8" s="72">
        <f t="shared" si="3"/>
        <v>6908.9000000000005</v>
      </c>
      <c r="G8" s="72">
        <f t="shared" si="3"/>
        <v>2086.8000000000002</v>
      </c>
      <c r="H8" s="44">
        <f>+E11+E14+E15+E28+E29+E31+E34+E37+E40+E43+E46+E49+E52+E55+E58+E61</f>
        <v>44939.199999999997</v>
      </c>
      <c r="I8" s="44">
        <f t="shared" ref="I8:J8" si="4">+F11+F14+F15+F28+F29+F31+F34+F37+F40+F43+F46+F49+F52+F55+F58+F61</f>
        <v>21961.200000000001</v>
      </c>
      <c r="J8" s="44">
        <f t="shared" si="4"/>
        <v>6546.4999999999991</v>
      </c>
    </row>
    <row r="9" spans="1:10" ht="32.25" thickBot="1">
      <c r="A9" s="47" t="s">
        <v>70</v>
      </c>
      <c r="B9" s="48">
        <f>+B10+B12</f>
        <v>56</v>
      </c>
      <c r="C9" s="48">
        <f t="shared" ref="C9:G9" si="5">+C10+C12</f>
        <v>37</v>
      </c>
      <c r="D9" s="48">
        <f t="shared" si="5"/>
        <v>19</v>
      </c>
      <c r="E9" s="72">
        <f t="shared" si="5"/>
        <v>30953.600000000002</v>
      </c>
      <c r="F9" s="72">
        <f t="shared" si="5"/>
        <v>20077.400000000001</v>
      </c>
      <c r="G9" s="72">
        <f t="shared" si="5"/>
        <v>5985.1</v>
      </c>
    </row>
    <row r="10" spans="1:10" ht="16.5" thickBot="1">
      <c r="A10" s="47" t="s">
        <v>71</v>
      </c>
      <c r="B10" s="48">
        <f t="shared" si="0"/>
        <v>1</v>
      </c>
      <c r="C10" s="48">
        <v>1</v>
      </c>
      <c r="D10" s="48">
        <v>0</v>
      </c>
      <c r="E10" s="49">
        <v>1037.3</v>
      </c>
      <c r="F10" s="48">
        <v>802.5</v>
      </c>
      <c r="G10" s="48">
        <v>234.8</v>
      </c>
    </row>
    <row r="11" spans="1:10" ht="16.5" thickBot="1">
      <c r="A11" s="50" t="s">
        <v>100</v>
      </c>
      <c r="B11" s="48">
        <f t="shared" si="0"/>
        <v>1</v>
      </c>
      <c r="C11" s="51">
        <v>1</v>
      </c>
      <c r="D11" s="48"/>
      <c r="E11" s="52">
        <v>1037.3</v>
      </c>
      <c r="F11" s="51">
        <v>802.5</v>
      </c>
      <c r="G11" s="51">
        <v>234.8</v>
      </c>
    </row>
    <row r="12" spans="1:10" ht="16.5" thickBot="1">
      <c r="A12" s="47" t="s">
        <v>68</v>
      </c>
      <c r="B12" s="48">
        <f>+B13+B14+B15+B16+B17+B18+B19+B20+B22+B21</f>
        <v>55</v>
      </c>
      <c r="C12" s="48">
        <f>+C13+C14+C15+C16+C17+C18+C19+C20+C22+C21</f>
        <v>36</v>
      </c>
      <c r="D12" s="48">
        <f t="shared" ref="C12:G12" si="6">+D13+D14+D15+D16+D17+D18+D19+D20+D22+D21</f>
        <v>19</v>
      </c>
      <c r="E12" s="72">
        <f t="shared" si="6"/>
        <v>29916.300000000003</v>
      </c>
      <c r="F12" s="72">
        <f t="shared" si="6"/>
        <v>19274.900000000001</v>
      </c>
      <c r="G12" s="72">
        <f t="shared" si="6"/>
        <v>5750.3</v>
      </c>
    </row>
    <row r="13" spans="1:10" ht="16.5" thickBot="1">
      <c r="A13" s="50" t="s">
        <v>73</v>
      </c>
      <c r="B13" s="48">
        <f t="shared" si="0"/>
        <v>1</v>
      </c>
      <c r="C13" s="46">
        <v>1</v>
      </c>
      <c r="D13" s="46"/>
      <c r="E13" s="46">
        <v>764.6</v>
      </c>
      <c r="F13" s="46">
        <v>588.4</v>
      </c>
      <c r="G13" s="46">
        <v>176.3</v>
      </c>
    </row>
    <row r="14" spans="1:10" ht="16.5" thickBot="1">
      <c r="A14" s="50" t="s">
        <v>74</v>
      </c>
      <c r="B14" s="48">
        <f t="shared" si="0"/>
        <v>3</v>
      </c>
      <c r="C14" s="46"/>
      <c r="D14" s="46">
        <v>3</v>
      </c>
      <c r="E14" s="46">
        <v>967</v>
      </c>
      <c r="F14" s="46">
        <v>468</v>
      </c>
      <c r="G14" s="46">
        <v>161.5</v>
      </c>
    </row>
    <row r="15" spans="1:10" ht="16.5" thickBot="1">
      <c r="A15" s="50" t="s">
        <v>75</v>
      </c>
      <c r="B15" s="48">
        <f>+C15+D15</f>
        <v>21</v>
      </c>
      <c r="C15" s="46">
        <v>15</v>
      </c>
      <c r="D15" s="46">
        <v>6</v>
      </c>
      <c r="E15" s="53">
        <v>14155.7</v>
      </c>
      <c r="F15" s="53">
        <v>8546.1</v>
      </c>
      <c r="G15" s="53">
        <v>2565.6999999999998</v>
      </c>
    </row>
    <row r="16" spans="1:10" ht="16.5" thickBot="1">
      <c r="A16" s="50" t="s">
        <v>76</v>
      </c>
      <c r="B16" s="48">
        <f t="shared" si="0"/>
        <v>10</v>
      </c>
      <c r="C16" s="46">
        <v>8</v>
      </c>
      <c r="D16" s="46">
        <v>2</v>
      </c>
      <c r="E16" s="53">
        <v>4748.1000000000004</v>
      </c>
      <c r="F16" s="53">
        <v>3020.2</v>
      </c>
      <c r="G16" s="46">
        <v>892.8</v>
      </c>
    </row>
    <row r="17" spans="1:10" ht="16.5" thickBot="1">
      <c r="A17" s="50" t="s">
        <v>77</v>
      </c>
      <c r="B17" s="48">
        <f t="shared" si="0"/>
        <v>1</v>
      </c>
      <c r="C17" s="46">
        <v>1</v>
      </c>
      <c r="D17" s="46"/>
      <c r="E17" s="46">
        <v>343</v>
      </c>
      <c r="F17" s="46">
        <v>259.5</v>
      </c>
      <c r="G17" s="46">
        <v>78.599999999999994</v>
      </c>
    </row>
    <row r="18" spans="1:10" ht="16.5" thickBot="1">
      <c r="A18" s="50" t="s">
        <v>78</v>
      </c>
      <c r="B18" s="48">
        <f t="shared" si="0"/>
        <v>1</v>
      </c>
      <c r="C18" s="46">
        <v>1</v>
      </c>
      <c r="D18" s="46"/>
      <c r="E18" s="46">
        <v>387</v>
      </c>
      <c r="F18" s="46">
        <v>262.7</v>
      </c>
      <c r="G18" s="46">
        <v>77.900000000000006</v>
      </c>
    </row>
    <row r="19" spans="1:10" ht="16.5" thickBot="1">
      <c r="A19" s="50" t="s">
        <v>79</v>
      </c>
      <c r="B19" s="48">
        <f t="shared" si="0"/>
        <v>1</v>
      </c>
      <c r="C19" s="46">
        <v>1</v>
      </c>
      <c r="D19" s="46"/>
      <c r="E19" s="46">
        <v>376</v>
      </c>
      <c r="F19" s="46">
        <v>274.8</v>
      </c>
      <c r="G19" s="46">
        <v>82.5</v>
      </c>
    </row>
    <row r="20" spans="1:10" ht="16.5" thickBot="1">
      <c r="A20" s="50" t="s">
        <v>80</v>
      </c>
      <c r="B20" s="48">
        <f t="shared" si="0"/>
        <v>2</v>
      </c>
      <c r="C20" s="46"/>
      <c r="D20" s="46">
        <v>2</v>
      </c>
      <c r="E20" s="53">
        <v>1004</v>
      </c>
      <c r="F20" s="46">
        <v>684.9</v>
      </c>
      <c r="G20" s="46">
        <v>196.2</v>
      </c>
    </row>
    <row r="21" spans="1:10" ht="16.5" thickBot="1">
      <c r="A21" s="50" t="s">
        <v>81</v>
      </c>
      <c r="B21" s="48">
        <f t="shared" si="0"/>
        <v>6</v>
      </c>
      <c r="C21" s="46">
        <v>4</v>
      </c>
      <c r="D21" s="46">
        <v>2</v>
      </c>
      <c r="E21" s="53">
        <v>4166.8999999999996</v>
      </c>
      <c r="F21" s="53">
        <v>3045.7</v>
      </c>
      <c r="G21" s="46">
        <v>854.6</v>
      </c>
    </row>
    <row r="22" spans="1:10" ht="16.5" thickBot="1">
      <c r="A22" s="50" t="s">
        <v>82</v>
      </c>
      <c r="B22" s="48">
        <f t="shared" si="0"/>
        <v>9</v>
      </c>
      <c r="C22" s="54">
        <v>5</v>
      </c>
      <c r="D22" s="54">
        <v>4</v>
      </c>
      <c r="E22" s="53">
        <v>3004</v>
      </c>
      <c r="F22" s="53">
        <v>2124.6</v>
      </c>
      <c r="G22" s="46">
        <v>664.2</v>
      </c>
    </row>
    <row r="23" spans="1:10" ht="16.5" thickBot="1">
      <c r="A23" s="50"/>
      <c r="B23" s="48">
        <f t="shared" si="0"/>
        <v>0</v>
      </c>
      <c r="C23" s="51"/>
      <c r="D23" s="51"/>
      <c r="E23" s="51"/>
      <c r="F23" s="51"/>
      <c r="G23" s="51"/>
      <c r="H23" s="44">
        <f>+E24-E27</f>
        <v>25941.700000000004</v>
      </c>
      <c r="I23" s="44">
        <f t="shared" ref="I23:J25" si="7">+F24-F27</f>
        <v>12678.300000000003</v>
      </c>
      <c r="J23" s="44">
        <f t="shared" si="7"/>
        <v>3820.8000000000011</v>
      </c>
    </row>
    <row r="24" spans="1:10" ht="32.25" thickBot="1">
      <c r="A24" s="47" t="s">
        <v>83</v>
      </c>
      <c r="B24" s="48">
        <f>+B27+B30+B33+B36+B39+B42+B45+B48+B51+B54+B57+B60</f>
        <v>61</v>
      </c>
      <c r="C24" s="48">
        <f t="shared" ref="C24:G24" si="8">+C27+C30+C33+C36+C39+C42+C45+C48+C51+C54+C57+C60</f>
        <v>42</v>
      </c>
      <c r="D24" s="48">
        <f t="shared" si="8"/>
        <v>19</v>
      </c>
      <c r="E24" s="72">
        <f t="shared" si="8"/>
        <v>35737.300000000003</v>
      </c>
      <c r="F24" s="72">
        <f t="shared" si="8"/>
        <v>17440.100000000002</v>
      </c>
      <c r="G24" s="72">
        <f t="shared" si="8"/>
        <v>5207.1000000000013</v>
      </c>
      <c r="H24" s="44">
        <f t="shared" ref="H24:H25" si="9">+E25-E28</f>
        <v>18983.599999999995</v>
      </c>
      <c r="I24" s="44">
        <f t="shared" si="7"/>
        <v>7382.7999999999993</v>
      </c>
      <c r="J24" s="44">
        <f t="shared" si="7"/>
        <v>2198.2000000000003</v>
      </c>
    </row>
    <row r="25" spans="1:10" ht="16.5" thickBot="1">
      <c r="A25" s="47" t="s">
        <v>68</v>
      </c>
      <c r="B25" s="48">
        <f>+B28+B31+B34+B37+B40+B43+B46+B49+B52+B55+B58+B61</f>
        <v>49</v>
      </c>
      <c r="C25" s="48">
        <f t="shared" ref="C25:G25" si="10">+C28+C31+C34+C37+C40+C43+C46+C49+C52+C55+C58+C61</f>
        <v>30</v>
      </c>
      <c r="D25" s="48">
        <f t="shared" si="10"/>
        <v>19</v>
      </c>
      <c r="E25" s="72">
        <f t="shared" si="10"/>
        <v>27738.899999999994</v>
      </c>
      <c r="F25" s="72">
        <f t="shared" si="10"/>
        <v>11333.699999999999</v>
      </c>
      <c r="G25" s="72">
        <f t="shared" si="10"/>
        <v>3355.1000000000004</v>
      </c>
      <c r="H25" s="44">
        <f t="shared" si="9"/>
        <v>6958.1</v>
      </c>
      <c r="I25" s="44">
        <f t="shared" si="7"/>
        <v>5295.5000000000009</v>
      </c>
      <c r="J25" s="44">
        <f t="shared" si="7"/>
        <v>1622.6</v>
      </c>
    </row>
    <row r="26" spans="1:10" ht="16.5" thickBot="1">
      <c r="A26" s="47" t="s">
        <v>71</v>
      </c>
      <c r="B26" s="48">
        <f>+B29+B32+B35+B38+B41+B44+B47+B50+B53+B56+B59+B62</f>
        <v>12</v>
      </c>
      <c r="C26" s="48">
        <f t="shared" ref="C26:G26" si="11">+C29+C32+C35+C38+C41+C44+C47+C50+C53+C56+C59+C62</f>
        <v>12</v>
      </c>
      <c r="D26" s="48">
        <f t="shared" si="11"/>
        <v>0</v>
      </c>
      <c r="E26" s="72">
        <f t="shared" si="11"/>
        <v>7998.4000000000005</v>
      </c>
      <c r="F26" s="72">
        <f t="shared" si="11"/>
        <v>6106.4000000000005</v>
      </c>
      <c r="G26" s="72">
        <f t="shared" si="11"/>
        <v>1852</v>
      </c>
      <c r="H26" s="44">
        <f>+E26-E29</f>
        <v>6958.1</v>
      </c>
    </row>
    <row r="27" spans="1:10" ht="32.25" thickBot="1">
      <c r="A27" s="73" t="s">
        <v>84</v>
      </c>
      <c r="B27" s="74">
        <f t="shared" ref="B25:B62" si="12">+C27+D27</f>
        <v>15</v>
      </c>
      <c r="C27" s="75">
        <v>9</v>
      </c>
      <c r="D27" s="75">
        <v>6</v>
      </c>
      <c r="E27" s="76">
        <f>+E28+E29</f>
        <v>9795.5999999999985</v>
      </c>
      <c r="F27" s="76">
        <f t="shared" ref="F27:G27" si="13">+F28+F29</f>
        <v>4761.8</v>
      </c>
      <c r="G27" s="76">
        <f t="shared" si="13"/>
        <v>1386.3000000000002</v>
      </c>
      <c r="H27" s="44">
        <f>+F26-F29</f>
        <v>5295.5000000000009</v>
      </c>
    </row>
    <row r="28" spans="1:10" ht="32.25" thickBot="1">
      <c r="A28" s="58" t="s">
        <v>85</v>
      </c>
      <c r="B28" s="48">
        <f t="shared" si="12"/>
        <v>14</v>
      </c>
      <c r="C28" s="59">
        <v>8</v>
      </c>
      <c r="D28" s="59">
        <v>6</v>
      </c>
      <c r="E28" s="60">
        <v>8755.2999999999993</v>
      </c>
      <c r="F28" s="60">
        <v>3950.9</v>
      </c>
      <c r="G28" s="60">
        <v>1156.9000000000001</v>
      </c>
      <c r="H28" s="44">
        <f>+G26-G29</f>
        <v>1622.6</v>
      </c>
    </row>
    <row r="29" spans="1:10" ht="32.25" thickBot="1">
      <c r="A29" s="61" t="s">
        <v>86</v>
      </c>
      <c r="B29" s="48">
        <f t="shared" si="12"/>
        <v>1</v>
      </c>
      <c r="C29" s="62">
        <v>1</v>
      </c>
      <c r="D29" s="62"/>
      <c r="E29" s="63">
        <f>+F29+G29</f>
        <v>1040.3</v>
      </c>
      <c r="F29" s="63">
        <v>810.9</v>
      </c>
      <c r="G29" s="63">
        <v>229.4</v>
      </c>
    </row>
    <row r="30" spans="1:10" ht="32.25" thickBot="1">
      <c r="A30" s="73" t="s">
        <v>87</v>
      </c>
      <c r="B30" s="74">
        <f>+B31+B32</f>
        <v>3</v>
      </c>
      <c r="C30" s="74">
        <f t="shared" ref="C30:G30" si="14">+C31+C32</f>
        <v>2</v>
      </c>
      <c r="D30" s="74">
        <f t="shared" si="14"/>
        <v>1</v>
      </c>
      <c r="E30" s="77">
        <f t="shared" si="14"/>
        <v>2040.6</v>
      </c>
      <c r="F30" s="77">
        <f t="shared" si="14"/>
        <v>983.6</v>
      </c>
      <c r="G30" s="77">
        <f t="shared" si="14"/>
        <v>299.89999999999998</v>
      </c>
    </row>
    <row r="31" spans="1:10" ht="32.25" thickBot="1">
      <c r="A31" s="58" t="s">
        <v>85</v>
      </c>
      <c r="B31" s="48">
        <f t="shared" si="12"/>
        <v>2</v>
      </c>
      <c r="C31" s="59">
        <v>1</v>
      </c>
      <c r="D31" s="59">
        <v>1</v>
      </c>
      <c r="E31" s="60">
        <v>1408.1</v>
      </c>
      <c r="F31" s="60">
        <v>503.6</v>
      </c>
      <c r="G31" s="60">
        <v>147.4</v>
      </c>
    </row>
    <row r="32" spans="1:10" ht="32.25" thickBot="1">
      <c r="A32" s="61" t="s">
        <v>88</v>
      </c>
      <c r="B32" s="48">
        <f t="shared" si="12"/>
        <v>1</v>
      </c>
      <c r="C32" s="62">
        <v>1</v>
      </c>
      <c r="D32" s="62"/>
      <c r="E32" s="63">
        <f>+F32+G32</f>
        <v>632.5</v>
      </c>
      <c r="F32" s="63">
        <v>480</v>
      </c>
      <c r="G32" s="63">
        <v>152.5</v>
      </c>
    </row>
    <row r="33" spans="1:7" ht="16.5" thickBot="1">
      <c r="A33" s="73" t="s">
        <v>89</v>
      </c>
      <c r="B33" s="74">
        <f>+B34+B35</f>
        <v>3</v>
      </c>
      <c r="C33" s="74">
        <f t="shared" ref="C33" si="15">+C34+C35</f>
        <v>2</v>
      </c>
      <c r="D33" s="74">
        <f t="shared" ref="D33" si="16">+D34+D35</f>
        <v>1</v>
      </c>
      <c r="E33" s="78">
        <f t="shared" ref="E33" si="17">+E34+E35</f>
        <v>1918.6999999999998</v>
      </c>
      <c r="F33" s="78">
        <f t="shared" ref="F33" si="18">+F34+F35</f>
        <v>928.80000000000007</v>
      </c>
      <c r="G33" s="78">
        <f t="shared" ref="G33" si="19">+G34+G35</f>
        <v>266.39999999999998</v>
      </c>
    </row>
    <row r="34" spans="1:7" ht="32.25" thickBot="1">
      <c r="A34" s="58" t="s">
        <v>85</v>
      </c>
      <c r="B34" s="48">
        <f t="shared" si="12"/>
        <v>2</v>
      </c>
      <c r="C34" s="59">
        <v>1</v>
      </c>
      <c r="D34" s="59">
        <v>1</v>
      </c>
      <c r="E34" s="60">
        <v>1418.1</v>
      </c>
      <c r="F34" s="59">
        <v>537.70000000000005</v>
      </c>
      <c r="G34" s="59">
        <v>156.9</v>
      </c>
    </row>
    <row r="35" spans="1:7" ht="32.25" thickBot="1">
      <c r="A35" s="61" t="s">
        <v>88</v>
      </c>
      <c r="B35" s="48">
        <f t="shared" si="12"/>
        <v>1</v>
      </c>
      <c r="C35" s="62">
        <v>1</v>
      </c>
      <c r="D35" s="62"/>
      <c r="E35" s="62">
        <v>500.6</v>
      </c>
      <c r="F35" s="62">
        <v>391.1</v>
      </c>
      <c r="G35" s="62">
        <v>109.5</v>
      </c>
    </row>
    <row r="36" spans="1:7" ht="32.25" thickBot="1">
      <c r="A36" s="73" t="s">
        <v>90</v>
      </c>
      <c r="B36" s="74">
        <f>+B37+B38</f>
        <v>8</v>
      </c>
      <c r="C36" s="74">
        <f t="shared" ref="C36" si="20">+C37+C38</f>
        <v>5</v>
      </c>
      <c r="D36" s="74">
        <f t="shared" ref="D36" si="21">+D37+D38</f>
        <v>3</v>
      </c>
      <c r="E36" s="77">
        <f t="shared" ref="E36" si="22">+E37+E38</f>
        <v>4161.5</v>
      </c>
      <c r="F36" s="77">
        <f t="shared" ref="F36" si="23">+F37+F38</f>
        <v>2387.6999999999998</v>
      </c>
      <c r="G36" s="77">
        <f t="shared" ref="G36" si="24">+G37+G38</f>
        <v>723.1</v>
      </c>
    </row>
    <row r="37" spans="1:7" ht="32.25" thickBot="1">
      <c r="A37" s="58" t="s">
        <v>85</v>
      </c>
      <c r="B37" s="48">
        <f t="shared" si="12"/>
        <v>7</v>
      </c>
      <c r="C37" s="59">
        <v>4</v>
      </c>
      <c r="D37" s="59">
        <v>3</v>
      </c>
      <c r="E37" s="60">
        <v>3437.9</v>
      </c>
      <c r="F37" s="60">
        <v>1832.2</v>
      </c>
      <c r="G37" s="59">
        <v>555</v>
      </c>
    </row>
    <row r="38" spans="1:7" ht="32.25" thickBot="1">
      <c r="A38" s="61" t="s">
        <v>88</v>
      </c>
      <c r="B38" s="48">
        <f t="shared" si="12"/>
        <v>1</v>
      </c>
      <c r="C38" s="62">
        <v>1</v>
      </c>
      <c r="D38" s="62"/>
      <c r="E38" s="62">
        <v>723.6</v>
      </c>
      <c r="F38" s="62">
        <v>555.5</v>
      </c>
      <c r="G38" s="62">
        <v>168.1</v>
      </c>
    </row>
    <row r="39" spans="1:7" ht="16.5" thickBot="1">
      <c r="A39" s="73" t="s">
        <v>91</v>
      </c>
      <c r="B39" s="74">
        <f>+B40+B41</f>
        <v>4</v>
      </c>
      <c r="C39" s="74">
        <f t="shared" ref="C39" si="25">+C40+C41</f>
        <v>3</v>
      </c>
      <c r="D39" s="74">
        <f t="shared" ref="D39" si="26">+D40+D41</f>
        <v>1</v>
      </c>
      <c r="E39" s="77">
        <f t="shared" ref="E39" si="27">+E40+E41</f>
        <v>1972.2</v>
      </c>
      <c r="F39" s="77">
        <f t="shared" ref="F39" si="28">+F40+F41</f>
        <v>1056.1999999999998</v>
      </c>
      <c r="G39" s="77">
        <f t="shared" ref="G39" si="29">+G40+G41</f>
        <v>331.1</v>
      </c>
    </row>
    <row r="40" spans="1:7" ht="32.25" thickBot="1">
      <c r="A40" s="58" t="s">
        <v>85</v>
      </c>
      <c r="B40" s="48">
        <f t="shared" si="12"/>
        <v>3</v>
      </c>
      <c r="C40" s="59">
        <v>2</v>
      </c>
      <c r="D40" s="59">
        <v>1</v>
      </c>
      <c r="E40" s="60">
        <v>1301.9000000000001</v>
      </c>
      <c r="F40" s="59">
        <v>541.29999999999995</v>
      </c>
      <c r="G40" s="59">
        <v>175.7</v>
      </c>
    </row>
    <row r="41" spans="1:7" ht="32.25" thickBot="1">
      <c r="A41" s="61" t="s">
        <v>88</v>
      </c>
      <c r="B41" s="48">
        <f t="shared" si="12"/>
        <v>1</v>
      </c>
      <c r="C41" s="62">
        <v>1</v>
      </c>
      <c r="D41" s="62"/>
      <c r="E41" s="62">
        <v>670.3</v>
      </c>
      <c r="F41" s="62">
        <v>514.9</v>
      </c>
      <c r="G41" s="62">
        <v>155.4</v>
      </c>
    </row>
    <row r="42" spans="1:7" ht="32.25" thickBot="1">
      <c r="A42" s="73" t="s">
        <v>92</v>
      </c>
      <c r="B42" s="74">
        <f>+B43+B44</f>
        <v>3</v>
      </c>
      <c r="C42" s="74">
        <f t="shared" ref="C42" si="30">+C43+C44</f>
        <v>3</v>
      </c>
      <c r="D42" s="74">
        <f t="shared" ref="D42" si="31">+D43+D44</f>
        <v>0</v>
      </c>
      <c r="E42" s="77">
        <f t="shared" ref="E42" si="32">+E43+E44</f>
        <v>1798.8</v>
      </c>
      <c r="F42" s="77">
        <f t="shared" ref="F42" si="33">+F43+F44</f>
        <v>801.1</v>
      </c>
      <c r="G42" s="77">
        <f t="shared" ref="G42" si="34">+G43+G44</f>
        <v>221.4</v>
      </c>
    </row>
    <row r="43" spans="1:7" ht="32.25" thickBot="1">
      <c r="A43" s="58" t="s">
        <v>93</v>
      </c>
      <c r="B43" s="48">
        <f t="shared" si="12"/>
        <v>2</v>
      </c>
      <c r="C43" s="59">
        <v>2</v>
      </c>
      <c r="D43" s="59">
        <v>0</v>
      </c>
      <c r="E43" s="60">
        <v>1216.5999999999999</v>
      </c>
      <c r="F43" s="59">
        <v>351.8</v>
      </c>
      <c r="G43" s="59">
        <v>88.5</v>
      </c>
    </row>
    <row r="44" spans="1:7" ht="32.25" thickBot="1">
      <c r="A44" s="61" t="s">
        <v>88</v>
      </c>
      <c r="B44" s="48">
        <f t="shared" si="12"/>
        <v>1</v>
      </c>
      <c r="C44" s="62">
        <v>1</v>
      </c>
      <c r="D44" s="62"/>
      <c r="E44" s="62">
        <v>582.20000000000005</v>
      </c>
      <c r="F44" s="62">
        <v>449.3</v>
      </c>
      <c r="G44" s="62">
        <v>132.9</v>
      </c>
    </row>
    <row r="45" spans="1:7" ht="32.25" thickBot="1">
      <c r="A45" s="73" t="s">
        <v>94</v>
      </c>
      <c r="B45" s="74">
        <f>+B46+B47</f>
        <v>4</v>
      </c>
      <c r="C45" s="74">
        <f t="shared" ref="C45" si="35">+C46+C47</f>
        <v>3</v>
      </c>
      <c r="D45" s="74">
        <f t="shared" ref="D45" si="36">+D46+D47</f>
        <v>1</v>
      </c>
      <c r="E45" s="77">
        <f t="shared" ref="E45" si="37">+E46+E47</f>
        <v>1905.5</v>
      </c>
      <c r="F45" s="77">
        <f t="shared" ref="F45" si="38">+F46+F47</f>
        <v>1054</v>
      </c>
      <c r="G45" s="77">
        <f t="shared" ref="G45" si="39">+G46+G47</f>
        <v>331.5</v>
      </c>
    </row>
    <row r="46" spans="1:7" ht="32.25" thickBot="1">
      <c r="A46" s="58" t="s">
        <v>85</v>
      </c>
      <c r="B46" s="48">
        <f t="shared" si="12"/>
        <v>3</v>
      </c>
      <c r="C46" s="59">
        <v>2</v>
      </c>
      <c r="D46" s="59">
        <v>1</v>
      </c>
      <c r="E46" s="60">
        <v>1302.5</v>
      </c>
      <c r="F46" s="59">
        <v>597</v>
      </c>
      <c r="G46" s="59">
        <v>185.5</v>
      </c>
    </row>
    <row r="47" spans="1:7" ht="32.25" thickBot="1">
      <c r="A47" s="61" t="s">
        <v>88</v>
      </c>
      <c r="B47" s="48">
        <f t="shared" si="12"/>
        <v>1</v>
      </c>
      <c r="C47" s="62">
        <v>1</v>
      </c>
      <c r="D47" s="62"/>
      <c r="E47" s="62">
        <v>603</v>
      </c>
      <c r="F47" s="62">
        <v>457</v>
      </c>
      <c r="G47" s="62">
        <v>146</v>
      </c>
    </row>
    <row r="48" spans="1:7" ht="16.5" thickBot="1">
      <c r="A48" s="73" t="s">
        <v>95</v>
      </c>
      <c r="B48" s="74">
        <f>+B49+B50</f>
        <v>3</v>
      </c>
      <c r="C48" s="74">
        <f t="shared" ref="C48" si="40">+C49+C50</f>
        <v>2</v>
      </c>
      <c r="D48" s="74">
        <f t="shared" ref="D48" si="41">+D49+D50</f>
        <v>1</v>
      </c>
      <c r="E48" s="77">
        <f t="shared" ref="E48" si="42">+E49+E50</f>
        <v>1582.9</v>
      </c>
      <c r="F48" s="77">
        <f t="shared" ref="F48" si="43">+F49+F50</f>
        <v>879.2</v>
      </c>
      <c r="G48" s="77">
        <f t="shared" ref="G48" si="44">+G49+G50</f>
        <v>266.60000000000002</v>
      </c>
    </row>
    <row r="49" spans="1:7" ht="32.25" thickBot="1">
      <c r="A49" s="58" t="s">
        <v>85</v>
      </c>
      <c r="B49" s="48">
        <f t="shared" si="12"/>
        <v>2</v>
      </c>
      <c r="C49" s="59">
        <v>1</v>
      </c>
      <c r="D49" s="59">
        <v>1</v>
      </c>
      <c r="E49" s="59">
        <v>988.1</v>
      </c>
      <c r="F49" s="59">
        <v>422.3</v>
      </c>
      <c r="G49" s="59">
        <v>128.69999999999999</v>
      </c>
    </row>
    <row r="50" spans="1:7" ht="32.25" thickBot="1">
      <c r="A50" s="61" t="s">
        <v>88</v>
      </c>
      <c r="B50" s="48">
        <f t="shared" si="12"/>
        <v>1</v>
      </c>
      <c r="C50" s="62">
        <v>1</v>
      </c>
      <c r="D50" s="62"/>
      <c r="E50" s="62">
        <v>594.79999999999995</v>
      </c>
      <c r="F50" s="62">
        <v>456.9</v>
      </c>
      <c r="G50" s="62">
        <v>137.9</v>
      </c>
    </row>
    <row r="51" spans="1:7" ht="16.5" thickBot="1">
      <c r="A51" s="73" t="s">
        <v>96</v>
      </c>
      <c r="B51" s="74">
        <f>+B52+B53</f>
        <v>5</v>
      </c>
      <c r="C51" s="74">
        <f t="shared" ref="C51" si="45">+C52+C53</f>
        <v>3</v>
      </c>
      <c r="D51" s="74">
        <f t="shared" ref="D51" si="46">+D52+D53</f>
        <v>2</v>
      </c>
      <c r="E51" s="77">
        <f t="shared" ref="E51" si="47">+E52+E53</f>
        <v>3987.2999999999997</v>
      </c>
      <c r="F51" s="77">
        <f t="shared" ref="F51" si="48">+F52+F53</f>
        <v>1410.3000000000002</v>
      </c>
      <c r="G51" s="77">
        <f t="shared" ref="G51" si="49">+G52+G53</f>
        <v>403.6</v>
      </c>
    </row>
    <row r="52" spans="1:7" ht="32.25" thickBot="1">
      <c r="A52" s="58" t="s">
        <v>85</v>
      </c>
      <c r="B52" s="48">
        <f t="shared" si="12"/>
        <v>4</v>
      </c>
      <c r="C52" s="59">
        <v>2</v>
      </c>
      <c r="D52" s="59">
        <v>2</v>
      </c>
      <c r="E52" s="60">
        <v>3254.7</v>
      </c>
      <c r="F52" s="59">
        <v>849.7</v>
      </c>
      <c r="G52" s="59">
        <v>231.6</v>
      </c>
    </row>
    <row r="53" spans="1:7" ht="32.25" thickBot="1">
      <c r="A53" s="61" t="s">
        <v>88</v>
      </c>
      <c r="B53" s="48">
        <f t="shared" si="12"/>
        <v>1</v>
      </c>
      <c r="C53" s="62">
        <v>1</v>
      </c>
      <c r="D53" s="62"/>
      <c r="E53" s="62">
        <v>732.6</v>
      </c>
      <c r="F53" s="62">
        <v>560.6</v>
      </c>
      <c r="G53" s="62">
        <v>172</v>
      </c>
    </row>
    <row r="54" spans="1:7" ht="32.25" thickBot="1">
      <c r="A54" s="73" t="s">
        <v>97</v>
      </c>
      <c r="B54" s="74">
        <f>+B55+B56</f>
        <v>4</v>
      </c>
      <c r="C54" s="74">
        <f t="shared" ref="C54" si="50">+C55+C56</f>
        <v>3</v>
      </c>
      <c r="D54" s="74">
        <f t="shared" ref="D54" si="51">+D55+D56</f>
        <v>1</v>
      </c>
      <c r="E54" s="77">
        <f t="shared" ref="E54" si="52">+E55+E56</f>
        <v>1860.3</v>
      </c>
      <c r="F54" s="77">
        <f t="shared" ref="F54" si="53">+F55+F56</f>
        <v>1031.7</v>
      </c>
      <c r="G54" s="77">
        <f t="shared" ref="G54" si="54">+G55+G56</f>
        <v>319.60000000000002</v>
      </c>
    </row>
    <row r="55" spans="1:7" ht="32.25" thickBot="1">
      <c r="A55" s="58" t="s">
        <v>85</v>
      </c>
      <c r="B55" s="48">
        <f t="shared" si="12"/>
        <v>3</v>
      </c>
      <c r="C55" s="59">
        <v>2</v>
      </c>
      <c r="D55" s="59">
        <v>1</v>
      </c>
      <c r="E55" s="60">
        <v>1267.8</v>
      </c>
      <c r="F55" s="59">
        <v>591</v>
      </c>
      <c r="G55" s="59">
        <v>167.8</v>
      </c>
    </row>
    <row r="56" spans="1:7" ht="32.25" thickBot="1">
      <c r="A56" s="61" t="s">
        <v>88</v>
      </c>
      <c r="B56" s="48">
        <f t="shared" si="12"/>
        <v>1</v>
      </c>
      <c r="C56" s="62">
        <v>1</v>
      </c>
      <c r="D56" s="62"/>
      <c r="E56" s="62">
        <f>+F56+G56</f>
        <v>592.5</v>
      </c>
      <c r="F56" s="62">
        <v>440.7</v>
      </c>
      <c r="G56" s="62">
        <v>151.80000000000001</v>
      </c>
    </row>
    <row r="57" spans="1:7" ht="32.25" thickBot="1">
      <c r="A57" s="73" t="s">
        <v>98</v>
      </c>
      <c r="B57" s="74">
        <f>+B58+B59</f>
        <v>6</v>
      </c>
      <c r="C57" s="74">
        <f t="shared" ref="C57" si="55">+C58+C59</f>
        <v>4</v>
      </c>
      <c r="D57" s="74">
        <f t="shared" ref="D57" si="56">+D58+D59</f>
        <v>2</v>
      </c>
      <c r="E57" s="77">
        <f t="shared" ref="E57" si="57">+E58+E59</f>
        <v>2850.6</v>
      </c>
      <c r="F57" s="77">
        <f t="shared" ref="F57" si="58">+F58+F59</f>
        <v>1356.1</v>
      </c>
      <c r="G57" s="77">
        <f t="shared" ref="G57" si="59">+G58+G59</f>
        <v>419.1</v>
      </c>
    </row>
    <row r="58" spans="1:7" ht="32.25" thickBot="1">
      <c r="A58" s="58" t="s">
        <v>85</v>
      </c>
      <c r="B58" s="48">
        <f t="shared" si="12"/>
        <v>5</v>
      </c>
      <c r="C58" s="59">
        <v>3</v>
      </c>
      <c r="D58" s="59">
        <v>2</v>
      </c>
      <c r="E58" s="60">
        <v>2182.1</v>
      </c>
      <c r="F58" s="59">
        <v>840.9</v>
      </c>
      <c r="G58" s="59">
        <v>265.8</v>
      </c>
    </row>
    <row r="59" spans="1:7" ht="32.25" thickBot="1">
      <c r="A59" s="61" t="s">
        <v>88</v>
      </c>
      <c r="B59" s="48">
        <f t="shared" si="12"/>
        <v>1</v>
      </c>
      <c r="C59" s="62">
        <v>1</v>
      </c>
      <c r="D59" s="62"/>
      <c r="E59" s="62">
        <f>+F59+G59</f>
        <v>668.5</v>
      </c>
      <c r="F59" s="62">
        <v>515.20000000000005</v>
      </c>
      <c r="G59" s="62">
        <v>153.30000000000001</v>
      </c>
    </row>
    <row r="60" spans="1:7" ht="32.25" thickBot="1">
      <c r="A60" s="73" t="s">
        <v>99</v>
      </c>
      <c r="B60" s="74">
        <f>+B61+B62</f>
        <v>3</v>
      </c>
      <c r="C60" s="74">
        <f t="shared" ref="C60" si="60">+C61+C62</f>
        <v>3</v>
      </c>
      <c r="D60" s="74">
        <f t="shared" ref="D60" si="61">+D61+D62</f>
        <v>0</v>
      </c>
      <c r="E60" s="77">
        <f t="shared" ref="E60" si="62">+E61+E62</f>
        <v>1863.3</v>
      </c>
      <c r="F60" s="77">
        <f t="shared" ref="F60" si="63">+F61+F62</f>
        <v>789.6</v>
      </c>
      <c r="G60" s="77">
        <f t="shared" ref="G60" si="64">+G61+G62</f>
        <v>238.5</v>
      </c>
    </row>
    <row r="61" spans="1:7" ht="32.25" thickBot="1">
      <c r="A61" s="58" t="s">
        <v>85</v>
      </c>
      <c r="B61" s="48">
        <f t="shared" si="12"/>
        <v>2</v>
      </c>
      <c r="C61" s="59">
        <v>2</v>
      </c>
      <c r="D61" s="59">
        <v>0</v>
      </c>
      <c r="E61" s="60">
        <v>1205.8</v>
      </c>
      <c r="F61" s="59">
        <v>315.3</v>
      </c>
      <c r="G61" s="59">
        <v>95.3</v>
      </c>
    </row>
    <row r="62" spans="1:7" ht="32.25" thickBot="1">
      <c r="A62" s="61" t="s">
        <v>88</v>
      </c>
      <c r="B62" s="48">
        <f t="shared" si="12"/>
        <v>1</v>
      </c>
      <c r="C62" s="62">
        <v>1</v>
      </c>
      <c r="D62" s="62"/>
      <c r="E62" s="62">
        <v>657.5</v>
      </c>
      <c r="F62" s="62">
        <v>474.3</v>
      </c>
      <c r="G62" s="62">
        <v>143.19999999999999</v>
      </c>
    </row>
    <row r="65" spans="1:7" ht="18.75">
      <c r="A65" s="64" t="s">
        <v>56</v>
      </c>
      <c r="B65" s="64"/>
      <c r="C65" s="64"/>
      <c r="D65" s="64"/>
      <c r="E65" s="64"/>
      <c r="F65" s="64"/>
      <c r="G65" s="64"/>
    </row>
    <row r="66" spans="1:7" ht="18.75">
      <c r="A66" s="65" t="s">
        <v>57</v>
      </c>
      <c r="B66" s="65"/>
      <c r="C66" s="65"/>
      <c r="D66" s="65"/>
      <c r="E66" s="65"/>
      <c r="F66" s="65"/>
      <c r="G66" s="65"/>
    </row>
    <row r="67" spans="1:7" ht="15.75" thickBot="1">
      <c r="A67" s="43"/>
      <c r="B67" s="43"/>
      <c r="C67" s="43"/>
      <c r="D67" s="43"/>
      <c r="E67" s="43"/>
      <c r="F67" s="45" t="s">
        <v>58</v>
      </c>
      <c r="G67" s="43"/>
    </row>
    <row r="68" spans="1:7" ht="16.5" thickBot="1">
      <c r="A68" s="66" t="s">
        <v>59</v>
      </c>
      <c r="B68" s="66" t="s">
        <v>60</v>
      </c>
      <c r="C68" s="68" t="s">
        <v>61</v>
      </c>
      <c r="D68" s="69"/>
      <c r="E68" s="70" t="s">
        <v>62</v>
      </c>
      <c r="F68" s="68" t="s">
        <v>61</v>
      </c>
      <c r="G68" s="69"/>
    </row>
    <row r="69" spans="1:7" ht="48" thickBot="1">
      <c r="A69" s="67"/>
      <c r="B69" s="67"/>
      <c r="C69" s="46" t="s">
        <v>63</v>
      </c>
      <c r="D69" s="46" t="s">
        <v>64</v>
      </c>
      <c r="E69" s="71"/>
      <c r="F69" s="46" t="s">
        <v>65</v>
      </c>
      <c r="G69" s="46" t="s">
        <v>66</v>
      </c>
    </row>
    <row r="70" spans="1:7" ht="16.5" thickBot="1">
      <c r="A70" s="47" t="s">
        <v>67</v>
      </c>
      <c r="B70" s="48">
        <v>118</v>
      </c>
      <c r="C70" s="48">
        <v>80</v>
      </c>
      <c r="D70" s="48">
        <v>38</v>
      </c>
      <c r="E70" s="49">
        <v>63003.6</v>
      </c>
      <c r="F70" s="49">
        <v>37517.699999999997</v>
      </c>
      <c r="G70" s="49">
        <v>11192.3</v>
      </c>
    </row>
    <row r="71" spans="1:7" ht="16.5" thickBot="1">
      <c r="A71" s="47" t="s">
        <v>68</v>
      </c>
      <c r="B71" s="48">
        <v>105</v>
      </c>
      <c r="C71" s="48">
        <v>67</v>
      </c>
      <c r="D71" s="48">
        <v>38</v>
      </c>
      <c r="E71" s="49">
        <v>54007.199999999997</v>
      </c>
      <c r="F71" s="49">
        <v>30608.799999999999</v>
      </c>
      <c r="G71" s="49">
        <v>9105.2999999999993</v>
      </c>
    </row>
    <row r="72" spans="1:7" ht="16.5" thickBot="1">
      <c r="A72" s="47" t="s">
        <v>69</v>
      </c>
      <c r="B72" s="48">
        <v>13</v>
      </c>
      <c r="C72" s="48">
        <v>13</v>
      </c>
      <c r="D72" s="48">
        <v>0</v>
      </c>
      <c r="E72" s="49">
        <v>8996.4</v>
      </c>
      <c r="F72" s="49">
        <v>6908.9</v>
      </c>
      <c r="G72" s="49">
        <v>2087</v>
      </c>
    </row>
    <row r="73" spans="1:7" ht="32.25" thickBot="1">
      <c r="A73" s="47" t="s">
        <v>70</v>
      </c>
      <c r="B73" s="48">
        <v>57</v>
      </c>
      <c r="C73" s="48">
        <v>38</v>
      </c>
      <c r="D73" s="48">
        <v>19</v>
      </c>
      <c r="E73" s="49">
        <v>30953.599999999999</v>
      </c>
      <c r="F73" s="49">
        <v>20077.400000000001</v>
      </c>
      <c r="G73" s="49">
        <v>5985.1</v>
      </c>
    </row>
    <row r="74" spans="1:7" ht="16.5" thickBot="1">
      <c r="A74" s="47" t="s">
        <v>71</v>
      </c>
      <c r="B74" s="48">
        <v>1</v>
      </c>
      <c r="C74" s="48">
        <v>1</v>
      </c>
      <c r="D74" s="48">
        <v>0</v>
      </c>
      <c r="E74" s="49">
        <v>1037.3</v>
      </c>
      <c r="F74" s="48">
        <v>802.5</v>
      </c>
      <c r="G74" s="48">
        <v>234.8</v>
      </c>
    </row>
    <row r="75" spans="1:7" ht="16.5" thickBot="1">
      <c r="A75" s="50" t="s">
        <v>72</v>
      </c>
      <c r="B75" s="51">
        <v>1</v>
      </c>
      <c r="C75" s="51">
        <v>1</v>
      </c>
      <c r="D75" s="48"/>
      <c r="E75" s="52">
        <v>1037.3</v>
      </c>
      <c r="F75" s="51">
        <v>802.5</v>
      </c>
      <c r="G75" s="51">
        <v>234.8</v>
      </c>
    </row>
    <row r="76" spans="1:7" ht="16.5" thickBot="1">
      <c r="A76" s="47" t="s">
        <v>68</v>
      </c>
      <c r="B76" s="48">
        <v>56</v>
      </c>
      <c r="C76" s="48">
        <v>37</v>
      </c>
      <c r="D76" s="48">
        <v>19</v>
      </c>
      <c r="E76" s="49">
        <v>29916.3</v>
      </c>
      <c r="F76" s="49">
        <v>19274.900000000001</v>
      </c>
      <c r="G76" s="49">
        <v>5750.3</v>
      </c>
    </row>
    <row r="77" spans="1:7" ht="16.5" thickBot="1">
      <c r="A77" s="50" t="s">
        <v>73</v>
      </c>
      <c r="B77" s="46">
        <v>1</v>
      </c>
      <c r="C77" s="46">
        <v>1</v>
      </c>
      <c r="D77" s="46"/>
      <c r="E77" s="46">
        <v>764.6</v>
      </c>
      <c r="F77" s="46">
        <v>588.4</v>
      </c>
      <c r="G77" s="46">
        <v>176.3</v>
      </c>
    </row>
    <row r="78" spans="1:7" ht="16.5" thickBot="1">
      <c r="A78" s="50" t="s">
        <v>74</v>
      </c>
      <c r="B78" s="46">
        <v>3</v>
      </c>
      <c r="C78" s="46"/>
      <c r="D78" s="46">
        <v>3</v>
      </c>
      <c r="E78" s="46">
        <v>967</v>
      </c>
      <c r="F78" s="46">
        <v>468</v>
      </c>
      <c r="G78" s="46">
        <v>161.5</v>
      </c>
    </row>
    <row r="79" spans="1:7" ht="16.5" thickBot="1">
      <c r="A79" s="50" t="s">
        <v>75</v>
      </c>
      <c r="B79" s="46">
        <v>22</v>
      </c>
      <c r="C79" s="46">
        <v>16</v>
      </c>
      <c r="D79" s="46">
        <v>6</v>
      </c>
      <c r="E79" s="53">
        <v>14155.7</v>
      </c>
      <c r="F79" s="53">
        <v>8546.1</v>
      </c>
      <c r="G79" s="53">
        <v>2565.6999999999998</v>
      </c>
    </row>
    <row r="80" spans="1:7" ht="16.5" thickBot="1">
      <c r="A80" s="50" t="s">
        <v>76</v>
      </c>
      <c r="B80" s="46">
        <v>10</v>
      </c>
      <c r="C80" s="46">
        <v>8</v>
      </c>
      <c r="D80" s="46">
        <v>2</v>
      </c>
      <c r="E80" s="53">
        <v>4748.1000000000004</v>
      </c>
      <c r="F80" s="53">
        <v>3020.2</v>
      </c>
      <c r="G80" s="46">
        <v>892.8</v>
      </c>
    </row>
    <row r="81" spans="1:7" ht="16.5" thickBot="1">
      <c r="A81" s="50" t="s">
        <v>77</v>
      </c>
      <c r="B81" s="46">
        <v>1</v>
      </c>
      <c r="C81" s="46">
        <v>1</v>
      </c>
      <c r="D81" s="46"/>
      <c r="E81" s="46">
        <v>343</v>
      </c>
      <c r="F81" s="46">
        <v>259.5</v>
      </c>
      <c r="G81" s="46">
        <v>78.599999999999994</v>
      </c>
    </row>
    <row r="82" spans="1:7" ht="16.5" thickBot="1">
      <c r="A82" s="50" t="s">
        <v>78</v>
      </c>
      <c r="B82" s="46">
        <v>1</v>
      </c>
      <c r="C82" s="46">
        <v>1</v>
      </c>
      <c r="D82" s="46"/>
      <c r="E82" s="46">
        <v>387</v>
      </c>
      <c r="F82" s="46">
        <v>262.7</v>
      </c>
      <c r="G82" s="46">
        <v>77.900000000000006</v>
      </c>
    </row>
    <row r="83" spans="1:7" ht="16.5" thickBot="1">
      <c r="A83" s="50" t="s">
        <v>79</v>
      </c>
      <c r="B83" s="46">
        <v>1</v>
      </c>
      <c r="C83" s="46">
        <v>1</v>
      </c>
      <c r="D83" s="46"/>
      <c r="E83" s="46">
        <v>376</v>
      </c>
      <c r="F83" s="46">
        <v>274.8</v>
      </c>
      <c r="G83" s="46">
        <v>82.5</v>
      </c>
    </row>
    <row r="84" spans="1:7" ht="16.5" thickBot="1">
      <c r="A84" s="50" t="s">
        <v>80</v>
      </c>
      <c r="B84" s="46">
        <v>2</v>
      </c>
      <c r="C84" s="46"/>
      <c r="D84" s="46">
        <v>2</v>
      </c>
      <c r="E84" s="53">
        <v>1004</v>
      </c>
      <c r="F84" s="46">
        <v>684.9</v>
      </c>
      <c r="G84" s="46">
        <v>196.2</v>
      </c>
    </row>
    <row r="85" spans="1:7" ht="16.5" thickBot="1">
      <c r="A85" s="50" t="s">
        <v>81</v>
      </c>
      <c r="B85" s="46">
        <v>6</v>
      </c>
      <c r="C85" s="46">
        <v>4</v>
      </c>
      <c r="D85" s="46">
        <v>2</v>
      </c>
      <c r="E85" s="53">
        <v>4166.8999999999996</v>
      </c>
      <c r="F85" s="53">
        <v>3045.7</v>
      </c>
      <c r="G85" s="46">
        <v>854.6</v>
      </c>
    </row>
    <row r="86" spans="1:7" ht="16.5" thickBot="1">
      <c r="A86" s="50" t="s">
        <v>82</v>
      </c>
      <c r="B86" s="46">
        <v>9</v>
      </c>
      <c r="C86" s="54">
        <v>5</v>
      </c>
      <c r="D86" s="54">
        <v>4</v>
      </c>
      <c r="E86" s="53">
        <v>3004</v>
      </c>
      <c r="F86" s="53">
        <v>2124.6</v>
      </c>
      <c r="G86" s="46">
        <v>664.2</v>
      </c>
    </row>
    <row r="87" spans="1:7" ht="16.5" thickBot="1">
      <c r="A87" s="50"/>
      <c r="B87" s="48"/>
      <c r="C87" s="51"/>
      <c r="D87" s="51"/>
      <c r="E87" s="51"/>
      <c r="F87" s="51"/>
      <c r="G87" s="51"/>
    </row>
    <row r="88" spans="1:7" ht="32.25" thickBot="1">
      <c r="A88" s="47" t="s">
        <v>83</v>
      </c>
      <c r="B88" s="48">
        <v>61</v>
      </c>
      <c r="C88" s="48">
        <v>42</v>
      </c>
      <c r="D88" s="48">
        <v>19</v>
      </c>
      <c r="E88" s="49">
        <v>35737.4</v>
      </c>
      <c r="F88" s="49">
        <v>17440.099999999999</v>
      </c>
      <c r="G88" s="49">
        <v>5207.1000000000004</v>
      </c>
    </row>
    <row r="89" spans="1:7" ht="16.5" thickBot="1">
      <c r="A89" s="47" t="s">
        <v>68</v>
      </c>
      <c r="B89" s="48">
        <v>49</v>
      </c>
      <c r="C89" s="48">
        <v>30</v>
      </c>
      <c r="D89" s="48">
        <v>19</v>
      </c>
      <c r="E89" s="49">
        <v>24090.9</v>
      </c>
      <c r="F89" s="49">
        <v>11333.9</v>
      </c>
      <c r="G89" s="49">
        <v>3355</v>
      </c>
    </row>
    <row r="90" spans="1:7" ht="16.5" thickBot="1">
      <c r="A90" s="47" t="s">
        <v>71</v>
      </c>
      <c r="B90" s="48">
        <v>12</v>
      </c>
      <c r="C90" s="48">
        <v>12</v>
      </c>
      <c r="D90" s="48">
        <v>0</v>
      </c>
      <c r="E90" s="49">
        <v>7959.1</v>
      </c>
      <c r="F90" s="49">
        <v>6106.4</v>
      </c>
      <c r="G90" s="49">
        <v>1852.2</v>
      </c>
    </row>
    <row r="91" spans="1:7" ht="32.25" thickBot="1">
      <c r="A91" s="55" t="s">
        <v>84</v>
      </c>
      <c r="B91" s="56">
        <v>15</v>
      </c>
      <c r="C91" s="56">
        <v>9</v>
      </c>
      <c r="D91" s="56">
        <v>6</v>
      </c>
      <c r="E91" s="52">
        <v>9795.6</v>
      </c>
      <c r="F91" s="57">
        <v>4761.8</v>
      </c>
      <c r="G91" s="57">
        <v>1386.2</v>
      </c>
    </row>
    <row r="92" spans="1:7" ht="32.25" thickBot="1">
      <c r="A92" s="58" t="s">
        <v>85</v>
      </c>
      <c r="B92" s="59">
        <v>14</v>
      </c>
      <c r="C92" s="59">
        <v>8</v>
      </c>
      <c r="D92" s="59">
        <v>6</v>
      </c>
      <c r="E92" s="60">
        <v>5107.7</v>
      </c>
      <c r="F92" s="60">
        <v>3950.9</v>
      </c>
      <c r="G92" s="60">
        <v>1156.8</v>
      </c>
    </row>
    <row r="93" spans="1:7" ht="32.25" thickBot="1">
      <c r="A93" s="61" t="s">
        <v>86</v>
      </c>
      <c r="B93" s="62">
        <v>1</v>
      </c>
      <c r="C93" s="62">
        <v>1</v>
      </c>
      <c r="D93" s="62"/>
      <c r="E93" s="63">
        <v>1040.3</v>
      </c>
      <c r="F93" s="62">
        <v>810.9</v>
      </c>
      <c r="G93" s="62">
        <v>229.4</v>
      </c>
    </row>
    <row r="94" spans="1:7" ht="32.25" thickBot="1">
      <c r="A94" s="55" t="s">
        <v>87</v>
      </c>
      <c r="B94" s="56">
        <v>3</v>
      </c>
      <c r="C94" s="56">
        <v>2</v>
      </c>
      <c r="D94" s="56">
        <v>1</v>
      </c>
      <c r="E94" s="52">
        <v>2040.7</v>
      </c>
      <c r="F94" s="56">
        <v>983.5</v>
      </c>
      <c r="G94" s="56">
        <v>300</v>
      </c>
    </row>
    <row r="95" spans="1:7" ht="32.25" thickBot="1">
      <c r="A95" s="58" t="s">
        <v>85</v>
      </c>
      <c r="B95" s="59">
        <v>2</v>
      </c>
      <c r="C95" s="59">
        <v>1</v>
      </c>
      <c r="D95" s="59">
        <v>1</v>
      </c>
      <c r="E95" s="60">
        <v>1408.2</v>
      </c>
      <c r="F95" s="59">
        <v>503.5</v>
      </c>
      <c r="G95" s="59">
        <v>147.5</v>
      </c>
    </row>
    <row r="96" spans="1:7" ht="32.25" thickBot="1">
      <c r="A96" s="61" t="s">
        <v>88</v>
      </c>
      <c r="B96" s="62">
        <v>1</v>
      </c>
      <c r="C96" s="62">
        <v>1</v>
      </c>
      <c r="D96" s="62"/>
      <c r="E96" s="62">
        <v>632.5</v>
      </c>
      <c r="F96" s="62">
        <v>480</v>
      </c>
      <c r="G96" s="62">
        <v>152.5</v>
      </c>
    </row>
    <row r="97" spans="1:7" ht="16.5" thickBot="1">
      <c r="A97" s="55" t="s">
        <v>89</v>
      </c>
      <c r="B97" s="56">
        <v>3</v>
      </c>
      <c r="C97" s="56">
        <v>2</v>
      </c>
      <c r="D97" s="56">
        <v>1</v>
      </c>
      <c r="E97" s="52">
        <v>1918.7</v>
      </c>
      <c r="F97" s="56">
        <v>928.9</v>
      </c>
      <c r="G97" s="56">
        <v>266.39999999999998</v>
      </c>
    </row>
    <row r="98" spans="1:7" ht="32.25" thickBot="1">
      <c r="A98" s="58" t="s">
        <v>85</v>
      </c>
      <c r="B98" s="59">
        <v>2</v>
      </c>
      <c r="C98" s="59">
        <v>1</v>
      </c>
      <c r="D98" s="59">
        <v>1</v>
      </c>
      <c r="E98" s="60">
        <v>1418.2</v>
      </c>
      <c r="F98" s="59">
        <v>537.79999999999995</v>
      </c>
      <c r="G98" s="59">
        <v>156.9</v>
      </c>
    </row>
    <row r="99" spans="1:7" ht="32.25" thickBot="1">
      <c r="A99" s="61" t="s">
        <v>88</v>
      </c>
      <c r="B99" s="62">
        <v>1</v>
      </c>
      <c r="C99" s="62">
        <v>1</v>
      </c>
      <c r="D99" s="62"/>
      <c r="E99" s="62">
        <v>500.6</v>
      </c>
      <c r="F99" s="62">
        <v>391.1</v>
      </c>
      <c r="G99" s="62">
        <v>109.5</v>
      </c>
    </row>
    <row r="100" spans="1:7" ht="32.25" thickBot="1">
      <c r="A100" s="55" t="s">
        <v>90</v>
      </c>
      <c r="B100" s="56">
        <v>8</v>
      </c>
      <c r="C100" s="56">
        <v>5</v>
      </c>
      <c r="D100" s="56">
        <v>3</v>
      </c>
      <c r="E100" s="52">
        <v>4161.5</v>
      </c>
      <c r="F100" s="57">
        <v>2387.6999999999998</v>
      </c>
      <c r="G100" s="56">
        <v>723.1</v>
      </c>
    </row>
    <row r="101" spans="1:7" ht="32.25" thickBot="1">
      <c r="A101" s="58" t="s">
        <v>85</v>
      </c>
      <c r="B101" s="59">
        <v>7</v>
      </c>
      <c r="C101" s="59">
        <v>4</v>
      </c>
      <c r="D101" s="59">
        <v>3</v>
      </c>
      <c r="E101" s="60">
        <v>3437.9</v>
      </c>
      <c r="F101" s="60">
        <v>1832.2</v>
      </c>
      <c r="G101" s="59">
        <v>555</v>
      </c>
    </row>
    <row r="102" spans="1:7" ht="32.25" thickBot="1">
      <c r="A102" s="61" t="s">
        <v>88</v>
      </c>
      <c r="B102" s="62">
        <v>1</v>
      </c>
      <c r="C102" s="62">
        <v>1</v>
      </c>
      <c r="D102" s="62"/>
      <c r="E102" s="62">
        <v>723.6</v>
      </c>
      <c r="F102" s="62">
        <v>555.5</v>
      </c>
      <c r="G102" s="62">
        <v>168.1</v>
      </c>
    </row>
    <row r="103" spans="1:7" ht="16.5" thickBot="1">
      <c r="A103" s="55" t="s">
        <v>91</v>
      </c>
      <c r="B103" s="56">
        <v>4</v>
      </c>
      <c r="C103" s="56">
        <v>3</v>
      </c>
      <c r="D103" s="56">
        <v>1</v>
      </c>
      <c r="E103" s="52">
        <v>1972.2</v>
      </c>
      <c r="F103" s="57">
        <v>1056.2</v>
      </c>
      <c r="G103" s="56">
        <v>331.1</v>
      </c>
    </row>
    <row r="104" spans="1:7" ht="32.25" thickBot="1">
      <c r="A104" s="58" t="s">
        <v>85</v>
      </c>
      <c r="B104" s="59">
        <v>3</v>
      </c>
      <c r="C104" s="59">
        <v>2</v>
      </c>
      <c r="D104" s="59">
        <v>1</v>
      </c>
      <c r="E104" s="60">
        <v>1301.9000000000001</v>
      </c>
      <c r="F104" s="59">
        <v>541.29999999999995</v>
      </c>
      <c r="G104" s="59">
        <v>175.7</v>
      </c>
    </row>
    <row r="105" spans="1:7" ht="32.25" thickBot="1">
      <c r="A105" s="61" t="s">
        <v>88</v>
      </c>
      <c r="B105" s="62">
        <v>1</v>
      </c>
      <c r="C105" s="62">
        <v>1</v>
      </c>
      <c r="D105" s="62"/>
      <c r="E105" s="62">
        <v>670.3</v>
      </c>
      <c r="F105" s="62">
        <v>514.9</v>
      </c>
      <c r="G105" s="62">
        <v>155.4</v>
      </c>
    </row>
    <row r="106" spans="1:7" ht="32.25" thickBot="1">
      <c r="A106" s="55" t="s">
        <v>92</v>
      </c>
      <c r="B106" s="56">
        <v>3</v>
      </c>
      <c r="C106" s="56">
        <v>3</v>
      </c>
      <c r="D106" s="56">
        <v>0</v>
      </c>
      <c r="E106" s="52">
        <v>1798.8</v>
      </c>
      <c r="F106" s="56">
        <v>801.2</v>
      </c>
      <c r="G106" s="56">
        <v>221.4</v>
      </c>
    </row>
    <row r="107" spans="1:7" ht="32.25" thickBot="1">
      <c r="A107" s="58" t="s">
        <v>93</v>
      </c>
      <c r="B107" s="59">
        <v>2</v>
      </c>
      <c r="C107" s="59">
        <v>2</v>
      </c>
      <c r="D107" s="59">
        <v>0</v>
      </c>
      <c r="E107" s="60">
        <v>1216.5999999999999</v>
      </c>
      <c r="F107" s="59">
        <v>351.9</v>
      </c>
      <c r="G107" s="59">
        <v>88.5</v>
      </c>
    </row>
    <row r="108" spans="1:7" ht="32.25" thickBot="1">
      <c r="A108" s="61" t="s">
        <v>88</v>
      </c>
      <c r="B108" s="62">
        <v>1</v>
      </c>
      <c r="C108" s="62">
        <v>1</v>
      </c>
      <c r="D108" s="62"/>
      <c r="E108" s="62">
        <v>582.20000000000005</v>
      </c>
      <c r="F108" s="62">
        <v>449.3</v>
      </c>
      <c r="G108" s="62">
        <v>132.9</v>
      </c>
    </row>
    <row r="109" spans="1:7" ht="32.25" thickBot="1">
      <c r="A109" s="55" t="s">
        <v>94</v>
      </c>
      <c r="B109" s="56">
        <v>4</v>
      </c>
      <c r="C109" s="56">
        <v>3</v>
      </c>
      <c r="D109" s="56">
        <v>1</v>
      </c>
      <c r="E109" s="52">
        <v>1905.5</v>
      </c>
      <c r="F109" s="57">
        <v>1054</v>
      </c>
      <c r="G109" s="56">
        <v>331.5</v>
      </c>
    </row>
    <row r="110" spans="1:7" ht="32.25" thickBot="1">
      <c r="A110" s="58" t="s">
        <v>85</v>
      </c>
      <c r="B110" s="59">
        <v>3</v>
      </c>
      <c r="C110" s="59">
        <v>2</v>
      </c>
      <c r="D110" s="59">
        <v>1</v>
      </c>
      <c r="E110" s="60">
        <v>1302.5</v>
      </c>
      <c r="F110" s="59">
        <v>597</v>
      </c>
      <c r="G110" s="59">
        <v>185.5</v>
      </c>
    </row>
    <row r="111" spans="1:7" ht="32.25" thickBot="1">
      <c r="A111" s="61" t="s">
        <v>88</v>
      </c>
      <c r="B111" s="62">
        <v>1</v>
      </c>
      <c r="C111" s="62">
        <v>1</v>
      </c>
      <c r="D111" s="62"/>
      <c r="E111" s="62">
        <v>603</v>
      </c>
      <c r="F111" s="62">
        <v>457</v>
      </c>
      <c r="G111" s="62">
        <v>146</v>
      </c>
    </row>
    <row r="112" spans="1:7" ht="16.5" thickBot="1">
      <c r="A112" s="55" t="s">
        <v>95</v>
      </c>
      <c r="B112" s="56">
        <v>3</v>
      </c>
      <c r="C112" s="56">
        <v>2</v>
      </c>
      <c r="D112" s="56">
        <v>1</v>
      </c>
      <c r="E112" s="52">
        <v>1582.9</v>
      </c>
      <c r="F112" s="56">
        <v>879.2</v>
      </c>
      <c r="G112" s="56">
        <v>266.5</v>
      </c>
    </row>
    <row r="113" spans="1:7" ht="32.25" thickBot="1">
      <c r="A113" s="58" t="s">
        <v>85</v>
      </c>
      <c r="B113" s="59">
        <v>2</v>
      </c>
      <c r="C113" s="59">
        <v>1</v>
      </c>
      <c r="D113" s="59">
        <v>1</v>
      </c>
      <c r="E113" s="59">
        <v>988.1</v>
      </c>
      <c r="F113" s="59">
        <v>422.3</v>
      </c>
      <c r="G113" s="59">
        <v>128.6</v>
      </c>
    </row>
    <row r="114" spans="1:7" ht="32.25" thickBot="1">
      <c r="A114" s="61" t="s">
        <v>88</v>
      </c>
      <c r="B114" s="62">
        <v>1</v>
      </c>
      <c r="C114" s="62">
        <v>1</v>
      </c>
      <c r="D114" s="62"/>
      <c r="E114" s="62">
        <v>594.79999999999995</v>
      </c>
      <c r="F114" s="62">
        <v>456.9</v>
      </c>
      <c r="G114" s="62">
        <v>137.9</v>
      </c>
    </row>
    <row r="115" spans="1:7" ht="16.5" thickBot="1">
      <c r="A115" s="55" t="s">
        <v>96</v>
      </c>
      <c r="B115" s="56">
        <v>5</v>
      </c>
      <c r="C115" s="56">
        <v>3</v>
      </c>
      <c r="D115" s="56">
        <v>2</v>
      </c>
      <c r="E115" s="52">
        <v>3987.3</v>
      </c>
      <c r="F115" s="57">
        <v>1410.3</v>
      </c>
      <c r="G115" s="56">
        <v>403.7</v>
      </c>
    </row>
    <row r="116" spans="1:7" ht="32.25" thickBot="1">
      <c r="A116" s="58" t="s">
        <v>85</v>
      </c>
      <c r="B116" s="59">
        <v>4</v>
      </c>
      <c r="C116" s="59">
        <v>2</v>
      </c>
      <c r="D116" s="59">
        <v>2</v>
      </c>
      <c r="E116" s="60">
        <v>3254.8</v>
      </c>
      <c r="F116" s="59">
        <v>849.7</v>
      </c>
      <c r="G116" s="59">
        <v>231.7</v>
      </c>
    </row>
    <row r="117" spans="1:7" ht="32.25" thickBot="1">
      <c r="A117" s="61" t="s">
        <v>88</v>
      </c>
      <c r="B117" s="62">
        <v>1</v>
      </c>
      <c r="C117" s="62">
        <v>1</v>
      </c>
      <c r="D117" s="62"/>
      <c r="E117" s="62">
        <v>732.6</v>
      </c>
      <c r="F117" s="62">
        <v>560.6</v>
      </c>
      <c r="G117" s="62">
        <v>172</v>
      </c>
    </row>
    <row r="118" spans="1:7" ht="32.25" thickBot="1">
      <c r="A118" s="55" t="s">
        <v>97</v>
      </c>
      <c r="B118" s="56">
        <v>4</v>
      </c>
      <c r="C118" s="56">
        <v>3</v>
      </c>
      <c r="D118" s="56">
        <v>1</v>
      </c>
      <c r="E118" s="52">
        <v>1860.3</v>
      </c>
      <c r="F118" s="57">
        <v>1031.7</v>
      </c>
      <c r="G118" s="56">
        <v>319.60000000000002</v>
      </c>
    </row>
    <row r="119" spans="1:7" ht="32.25" thickBot="1">
      <c r="A119" s="58" t="s">
        <v>85</v>
      </c>
      <c r="B119" s="59">
        <v>3</v>
      </c>
      <c r="C119" s="59">
        <v>2</v>
      </c>
      <c r="D119" s="59">
        <v>1</v>
      </c>
      <c r="E119" s="60">
        <v>1267.3</v>
      </c>
      <c r="F119" s="59">
        <v>591</v>
      </c>
      <c r="G119" s="59">
        <v>167.8</v>
      </c>
    </row>
    <row r="120" spans="1:7" ht="32.25" thickBot="1">
      <c r="A120" s="61" t="s">
        <v>88</v>
      </c>
      <c r="B120" s="62">
        <v>1</v>
      </c>
      <c r="C120" s="62">
        <v>1</v>
      </c>
      <c r="D120" s="62"/>
      <c r="E120" s="62">
        <v>593</v>
      </c>
      <c r="F120" s="62">
        <v>440.7</v>
      </c>
      <c r="G120" s="62">
        <v>151.80000000000001</v>
      </c>
    </row>
    <row r="121" spans="1:7" ht="32.25" thickBot="1">
      <c r="A121" s="55" t="s">
        <v>98</v>
      </c>
      <c r="B121" s="56">
        <v>6</v>
      </c>
      <c r="C121" s="56">
        <v>4</v>
      </c>
      <c r="D121" s="56">
        <v>2</v>
      </c>
      <c r="E121" s="52">
        <v>2850.6</v>
      </c>
      <c r="F121" s="57">
        <v>1356.2</v>
      </c>
      <c r="G121" s="56">
        <v>419.2</v>
      </c>
    </row>
    <row r="122" spans="1:7" ht="32.25" thickBot="1">
      <c r="A122" s="58" t="s">
        <v>85</v>
      </c>
      <c r="B122" s="59">
        <v>5</v>
      </c>
      <c r="C122" s="59">
        <v>3</v>
      </c>
      <c r="D122" s="59">
        <v>2</v>
      </c>
      <c r="E122" s="60">
        <v>2182</v>
      </c>
      <c r="F122" s="59">
        <v>841</v>
      </c>
      <c r="G122" s="59">
        <v>265.8</v>
      </c>
    </row>
    <row r="123" spans="1:7" ht="32.25" thickBot="1">
      <c r="A123" s="61" t="s">
        <v>88</v>
      </c>
      <c r="B123" s="62">
        <v>1</v>
      </c>
      <c r="C123" s="62">
        <v>1</v>
      </c>
      <c r="D123" s="62"/>
      <c r="E123" s="62">
        <v>668.6</v>
      </c>
      <c r="F123" s="62">
        <v>515.20000000000005</v>
      </c>
      <c r="G123" s="62">
        <v>153.4</v>
      </c>
    </row>
    <row r="124" spans="1:7" ht="32.25" thickBot="1">
      <c r="A124" s="55" t="s">
        <v>99</v>
      </c>
      <c r="B124" s="56">
        <v>3</v>
      </c>
      <c r="C124" s="56">
        <v>3</v>
      </c>
      <c r="D124" s="56">
        <v>0</v>
      </c>
      <c r="E124" s="52">
        <v>1863.3</v>
      </c>
      <c r="F124" s="56">
        <v>789.6</v>
      </c>
      <c r="G124" s="56">
        <v>238.5</v>
      </c>
    </row>
    <row r="125" spans="1:7" ht="32.25" thickBot="1">
      <c r="A125" s="58" t="s">
        <v>85</v>
      </c>
      <c r="B125" s="59">
        <v>2</v>
      </c>
      <c r="C125" s="59">
        <v>2</v>
      </c>
      <c r="D125" s="59">
        <v>0</v>
      </c>
      <c r="E125" s="60">
        <v>1205.7</v>
      </c>
      <c r="F125" s="59">
        <v>315.3</v>
      </c>
      <c r="G125" s="59">
        <v>95.2</v>
      </c>
    </row>
    <row r="126" spans="1:7" ht="32.25" thickBot="1">
      <c r="A126" s="61" t="s">
        <v>88</v>
      </c>
      <c r="B126" s="62">
        <v>1</v>
      </c>
      <c r="C126" s="62">
        <v>1</v>
      </c>
      <c r="D126" s="62"/>
      <c r="E126" s="62">
        <v>617.6</v>
      </c>
      <c r="F126" s="62">
        <v>474.3</v>
      </c>
      <c r="G126" s="62">
        <v>143.30000000000001</v>
      </c>
    </row>
    <row r="129" spans="1:7" ht="18.75">
      <c r="A129" s="64" t="s">
        <v>56</v>
      </c>
      <c r="B129" s="64"/>
      <c r="C129" s="64"/>
      <c r="D129" s="64"/>
      <c r="E129" s="64"/>
      <c r="F129" s="64"/>
      <c r="G129" s="64"/>
    </row>
    <row r="130" spans="1:7" ht="18.75">
      <c r="A130" s="65" t="s">
        <v>57</v>
      </c>
      <c r="B130" s="65"/>
      <c r="C130" s="65"/>
      <c r="D130" s="65"/>
      <c r="E130" s="65"/>
      <c r="F130" s="65"/>
      <c r="G130" s="65"/>
    </row>
    <row r="131" spans="1:7" ht="15.75" thickBot="1">
      <c r="A131" s="43"/>
      <c r="B131" s="43"/>
      <c r="C131" s="43"/>
      <c r="D131" s="43"/>
      <c r="E131" s="43"/>
      <c r="F131" s="45" t="s">
        <v>58</v>
      </c>
      <c r="G131" s="43"/>
    </row>
    <row r="132" spans="1:7" ht="16.5" thickBot="1">
      <c r="A132" s="66" t="s">
        <v>59</v>
      </c>
      <c r="B132" s="66" t="s">
        <v>60</v>
      </c>
      <c r="C132" s="68" t="s">
        <v>61</v>
      </c>
      <c r="D132" s="69"/>
      <c r="E132" s="70" t="s">
        <v>62</v>
      </c>
      <c r="F132" s="68" t="s">
        <v>61</v>
      </c>
      <c r="G132" s="69"/>
    </row>
    <row r="133" spans="1:7" ht="48" thickBot="1">
      <c r="A133" s="67"/>
      <c r="B133" s="67"/>
      <c r="C133" s="46" t="s">
        <v>63</v>
      </c>
      <c r="D133" s="46" t="s">
        <v>64</v>
      </c>
      <c r="E133" s="71"/>
      <c r="F133" s="46" t="s">
        <v>65</v>
      </c>
      <c r="G133" s="46" t="s">
        <v>66</v>
      </c>
    </row>
    <row r="134" spans="1:7" ht="16.5" thickBot="1">
      <c r="A134" s="47" t="s">
        <v>67</v>
      </c>
      <c r="B134" s="48">
        <f>+B70-B6</f>
        <v>1</v>
      </c>
      <c r="C134" s="48">
        <f t="shared" ref="C134:G134" si="65">+C70-C6</f>
        <v>1</v>
      </c>
      <c r="D134" s="48">
        <f t="shared" si="65"/>
        <v>0</v>
      </c>
      <c r="E134" s="48">
        <f t="shared" si="65"/>
        <v>-3687.2999999999956</v>
      </c>
      <c r="F134" s="48">
        <f t="shared" si="65"/>
        <v>0.19999999999708962</v>
      </c>
      <c r="G134" s="48">
        <f t="shared" si="65"/>
        <v>9.9999999998544808E-2</v>
      </c>
    </row>
    <row r="135" spans="1:7" ht="16.5" thickBot="1">
      <c r="A135" s="47" t="s">
        <v>68</v>
      </c>
      <c r="B135" s="48">
        <f t="shared" ref="B135:G135" si="66">+B71-B7</f>
        <v>1</v>
      </c>
      <c r="C135" s="48">
        <f t="shared" si="66"/>
        <v>1</v>
      </c>
      <c r="D135" s="48">
        <f t="shared" si="66"/>
        <v>0</v>
      </c>
      <c r="E135" s="48">
        <f t="shared" si="66"/>
        <v>-3648</v>
      </c>
      <c r="F135" s="48">
        <f t="shared" si="66"/>
        <v>0.2000000000007276</v>
      </c>
      <c r="G135" s="48">
        <f t="shared" si="66"/>
        <v>-0.10000000000218279</v>
      </c>
    </row>
    <row r="136" spans="1:7" ht="16.5" thickBot="1">
      <c r="A136" s="47" t="s">
        <v>69</v>
      </c>
      <c r="B136" s="48">
        <f t="shared" ref="B136:G136" si="67">+B72-B8</f>
        <v>0</v>
      </c>
      <c r="C136" s="48">
        <f t="shared" si="67"/>
        <v>0</v>
      </c>
      <c r="D136" s="48">
        <f t="shared" si="67"/>
        <v>0</v>
      </c>
      <c r="E136" s="48">
        <f t="shared" si="67"/>
        <v>-39.300000000001091</v>
      </c>
      <c r="F136" s="48">
        <f t="shared" si="67"/>
        <v>0</v>
      </c>
      <c r="G136" s="48">
        <f t="shared" si="67"/>
        <v>0.1999999999998181</v>
      </c>
    </row>
    <row r="137" spans="1:7" ht="32.25" thickBot="1">
      <c r="A137" s="47" t="s">
        <v>70</v>
      </c>
      <c r="B137" s="48">
        <f t="shared" ref="B137:G137" si="68">+B73-B9</f>
        <v>1</v>
      </c>
      <c r="C137" s="48">
        <f t="shared" si="68"/>
        <v>1</v>
      </c>
      <c r="D137" s="48">
        <f t="shared" si="68"/>
        <v>0</v>
      </c>
      <c r="E137" s="48">
        <f t="shared" si="68"/>
        <v>0</v>
      </c>
      <c r="F137" s="48">
        <f t="shared" si="68"/>
        <v>0</v>
      </c>
      <c r="G137" s="48">
        <f t="shared" si="68"/>
        <v>0</v>
      </c>
    </row>
    <row r="138" spans="1:7" ht="16.5" thickBot="1">
      <c r="A138" s="47" t="s">
        <v>71</v>
      </c>
      <c r="B138" s="48">
        <f t="shared" ref="B138:G138" si="69">+B74-B10</f>
        <v>0</v>
      </c>
      <c r="C138" s="48">
        <f t="shared" si="69"/>
        <v>0</v>
      </c>
      <c r="D138" s="48">
        <f t="shared" si="69"/>
        <v>0</v>
      </c>
      <c r="E138" s="48">
        <f t="shared" si="69"/>
        <v>0</v>
      </c>
      <c r="F138" s="48">
        <f t="shared" si="69"/>
        <v>0</v>
      </c>
      <c r="G138" s="48">
        <f t="shared" si="69"/>
        <v>0</v>
      </c>
    </row>
    <row r="139" spans="1:7" ht="16.5" thickBot="1">
      <c r="A139" s="50" t="s">
        <v>72</v>
      </c>
      <c r="B139" s="48">
        <f t="shared" ref="B139:G139" si="70">+B75-B11</f>
        <v>0</v>
      </c>
      <c r="C139" s="48">
        <f t="shared" si="70"/>
        <v>0</v>
      </c>
      <c r="D139" s="48">
        <f t="shared" si="70"/>
        <v>0</v>
      </c>
      <c r="E139" s="48">
        <f t="shared" si="70"/>
        <v>0</v>
      </c>
      <c r="F139" s="48">
        <f t="shared" si="70"/>
        <v>0</v>
      </c>
      <c r="G139" s="48">
        <f t="shared" si="70"/>
        <v>0</v>
      </c>
    </row>
    <row r="140" spans="1:7" ht="16.5" thickBot="1">
      <c r="A140" s="47" t="s">
        <v>68</v>
      </c>
      <c r="B140" s="48">
        <f t="shared" ref="B140:G140" si="71">+B76-B12</f>
        <v>1</v>
      </c>
      <c r="C140" s="48">
        <f t="shared" si="71"/>
        <v>1</v>
      </c>
      <c r="D140" s="48">
        <f t="shared" si="71"/>
        <v>0</v>
      </c>
      <c r="E140" s="48">
        <f t="shared" si="71"/>
        <v>0</v>
      </c>
      <c r="F140" s="48">
        <f t="shared" si="71"/>
        <v>0</v>
      </c>
      <c r="G140" s="48">
        <f t="shared" si="71"/>
        <v>0</v>
      </c>
    </row>
    <row r="141" spans="1:7" ht="16.5" thickBot="1">
      <c r="A141" s="50" t="s">
        <v>73</v>
      </c>
      <c r="B141" s="48">
        <f t="shared" ref="B141:G141" si="72">+B77-B13</f>
        <v>0</v>
      </c>
      <c r="C141" s="48">
        <f t="shared" si="72"/>
        <v>0</v>
      </c>
      <c r="D141" s="48">
        <f t="shared" si="72"/>
        <v>0</v>
      </c>
      <c r="E141" s="48">
        <f t="shared" si="72"/>
        <v>0</v>
      </c>
      <c r="F141" s="48">
        <f t="shared" si="72"/>
        <v>0</v>
      </c>
      <c r="G141" s="48">
        <f t="shared" si="72"/>
        <v>0</v>
      </c>
    </row>
    <row r="142" spans="1:7" ht="16.5" thickBot="1">
      <c r="A142" s="50" t="s">
        <v>74</v>
      </c>
      <c r="B142" s="48">
        <f t="shared" ref="B142:G142" si="73">+B78-B14</f>
        <v>0</v>
      </c>
      <c r="C142" s="48">
        <f t="shared" si="73"/>
        <v>0</v>
      </c>
      <c r="D142" s="48">
        <f t="shared" si="73"/>
        <v>0</v>
      </c>
      <c r="E142" s="48">
        <f t="shared" si="73"/>
        <v>0</v>
      </c>
      <c r="F142" s="48">
        <f t="shared" si="73"/>
        <v>0</v>
      </c>
      <c r="G142" s="48">
        <f t="shared" si="73"/>
        <v>0</v>
      </c>
    </row>
    <row r="143" spans="1:7" ht="16.5" thickBot="1">
      <c r="A143" s="50" t="s">
        <v>75</v>
      </c>
      <c r="B143" s="48">
        <f t="shared" ref="B143:G143" si="74">+B79-B15</f>
        <v>1</v>
      </c>
      <c r="C143" s="48">
        <f t="shared" si="74"/>
        <v>1</v>
      </c>
      <c r="D143" s="48">
        <f t="shared" si="74"/>
        <v>0</v>
      </c>
      <c r="E143" s="48">
        <f t="shared" si="74"/>
        <v>0</v>
      </c>
      <c r="F143" s="48">
        <f t="shared" si="74"/>
        <v>0</v>
      </c>
      <c r="G143" s="48">
        <f t="shared" si="74"/>
        <v>0</v>
      </c>
    </row>
    <row r="144" spans="1:7" ht="16.5" thickBot="1">
      <c r="A144" s="50" t="s">
        <v>76</v>
      </c>
      <c r="B144" s="48">
        <f t="shared" ref="B144:G144" si="75">+B80-B16</f>
        <v>0</v>
      </c>
      <c r="C144" s="48">
        <f t="shared" si="75"/>
        <v>0</v>
      </c>
      <c r="D144" s="48">
        <f t="shared" si="75"/>
        <v>0</v>
      </c>
      <c r="E144" s="48">
        <f t="shared" si="75"/>
        <v>0</v>
      </c>
      <c r="F144" s="48">
        <f t="shared" si="75"/>
        <v>0</v>
      </c>
      <c r="G144" s="48">
        <f t="shared" si="75"/>
        <v>0</v>
      </c>
    </row>
    <row r="145" spans="1:7" ht="16.5" thickBot="1">
      <c r="A145" s="50" t="s">
        <v>77</v>
      </c>
      <c r="B145" s="48">
        <f t="shared" ref="B145:G145" si="76">+B81-B17</f>
        <v>0</v>
      </c>
      <c r="C145" s="48">
        <f t="shared" si="76"/>
        <v>0</v>
      </c>
      <c r="D145" s="48">
        <f t="shared" si="76"/>
        <v>0</v>
      </c>
      <c r="E145" s="48">
        <f t="shared" si="76"/>
        <v>0</v>
      </c>
      <c r="F145" s="48">
        <f t="shared" si="76"/>
        <v>0</v>
      </c>
      <c r="G145" s="48">
        <f t="shared" si="76"/>
        <v>0</v>
      </c>
    </row>
    <row r="146" spans="1:7" ht="16.5" thickBot="1">
      <c r="A146" s="50" t="s">
        <v>78</v>
      </c>
      <c r="B146" s="48">
        <f t="shared" ref="B146:G146" si="77">+B82-B18</f>
        <v>0</v>
      </c>
      <c r="C146" s="48">
        <f t="shared" si="77"/>
        <v>0</v>
      </c>
      <c r="D146" s="48">
        <f t="shared" si="77"/>
        <v>0</v>
      </c>
      <c r="E146" s="48">
        <f t="shared" si="77"/>
        <v>0</v>
      </c>
      <c r="F146" s="48">
        <f t="shared" si="77"/>
        <v>0</v>
      </c>
      <c r="G146" s="48">
        <f t="shared" si="77"/>
        <v>0</v>
      </c>
    </row>
    <row r="147" spans="1:7" ht="16.5" thickBot="1">
      <c r="A147" s="50" t="s">
        <v>79</v>
      </c>
      <c r="B147" s="48">
        <f t="shared" ref="B147:G147" si="78">+B83-B19</f>
        <v>0</v>
      </c>
      <c r="C147" s="48">
        <f t="shared" si="78"/>
        <v>0</v>
      </c>
      <c r="D147" s="48">
        <f t="shared" si="78"/>
        <v>0</v>
      </c>
      <c r="E147" s="48">
        <f t="shared" si="78"/>
        <v>0</v>
      </c>
      <c r="F147" s="48">
        <f t="shared" si="78"/>
        <v>0</v>
      </c>
      <c r="G147" s="48">
        <f t="shared" si="78"/>
        <v>0</v>
      </c>
    </row>
    <row r="148" spans="1:7" ht="16.5" thickBot="1">
      <c r="A148" s="50" t="s">
        <v>80</v>
      </c>
      <c r="B148" s="48">
        <f t="shared" ref="B148:G148" si="79">+B84-B20</f>
        <v>0</v>
      </c>
      <c r="C148" s="48">
        <f t="shared" si="79"/>
        <v>0</v>
      </c>
      <c r="D148" s="48">
        <f t="shared" si="79"/>
        <v>0</v>
      </c>
      <c r="E148" s="48">
        <f t="shared" si="79"/>
        <v>0</v>
      </c>
      <c r="F148" s="48">
        <f t="shared" si="79"/>
        <v>0</v>
      </c>
      <c r="G148" s="48">
        <f t="shared" si="79"/>
        <v>0</v>
      </c>
    </row>
    <row r="149" spans="1:7" ht="16.5" thickBot="1">
      <c r="A149" s="50" t="s">
        <v>81</v>
      </c>
      <c r="B149" s="48">
        <f t="shared" ref="B149:G149" si="80">+B85-B21</f>
        <v>0</v>
      </c>
      <c r="C149" s="48">
        <f t="shared" si="80"/>
        <v>0</v>
      </c>
      <c r="D149" s="48">
        <f t="shared" si="80"/>
        <v>0</v>
      </c>
      <c r="E149" s="48">
        <f t="shared" si="80"/>
        <v>0</v>
      </c>
      <c r="F149" s="48">
        <f t="shared" si="80"/>
        <v>0</v>
      </c>
      <c r="G149" s="48">
        <f t="shared" si="80"/>
        <v>0</v>
      </c>
    </row>
    <row r="150" spans="1:7" ht="16.5" thickBot="1">
      <c r="A150" s="50" t="s">
        <v>82</v>
      </c>
      <c r="B150" s="48">
        <f t="shared" ref="B150:G150" si="81">+B86-B22</f>
        <v>0</v>
      </c>
      <c r="C150" s="48">
        <f t="shared" si="81"/>
        <v>0</v>
      </c>
      <c r="D150" s="48">
        <f t="shared" si="81"/>
        <v>0</v>
      </c>
      <c r="E150" s="48">
        <f t="shared" si="81"/>
        <v>0</v>
      </c>
      <c r="F150" s="48">
        <f t="shared" si="81"/>
        <v>0</v>
      </c>
      <c r="G150" s="48">
        <f t="shared" si="81"/>
        <v>0</v>
      </c>
    </row>
    <row r="151" spans="1:7" ht="16.5" thickBot="1">
      <c r="A151" s="50"/>
      <c r="B151" s="48">
        <f t="shared" ref="B151:G151" si="82">+B87-B23</f>
        <v>0</v>
      </c>
      <c r="C151" s="48">
        <f t="shared" si="82"/>
        <v>0</v>
      </c>
      <c r="D151" s="48">
        <f t="shared" si="82"/>
        <v>0</v>
      </c>
      <c r="E151" s="48">
        <f t="shared" si="82"/>
        <v>0</v>
      </c>
      <c r="F151" s="48">
        <f t="shared" si="82"/>
        <v>0</v>
      </c>
      <c r="G151" s="48">
        <f t="shared" si="82"/>
        <v>0</v>
      </c>
    </row>
    <row r="152" spans="1:7" ht="32.25" thickBot="1">
      <c r="A152" s="47" t="s">
        <v>83</v>
      </c>
      <c r="B152" s="48">
        <f t="shared" ref="B152:G152" si="83">+B88-B24</f>
        <v>0</v>
      </c>
      <c r="C152" s="48">
        <f t="shared" si="83"/>
        <v>0</v>
      </c>
      <c r="D152" s="48">
        <f t="shared" si="83"/>
        <v>0</v>
      </c>
      <c r="E152" s="48">
        <f t="shared" si="83"/>
        <v>9.9999999998544808E-2</v>
      </c>
      <c r="F152" s="48">
        <f t="shared" si="83"/>
        <v>0</v>
      </c>
      <c r="G152" s="48">
        <f t="shared" si="83"/>
        <v>0</v>
      </c>
    </row>
    <row r="153" spans="1:7" ht="16.5" thickBot="1">
      <c r="A153" s="47" t="s">
        <v>68</v>
      </c>
      <c r="B153" s="48">
        <f t="shared" ref="B153:G153" si="84">+B89-B25</f>
        <v>0</v>
      </c>
      <c r="C153" s="48">
        <f t="shared" si="84"/>
        <v>0</v>
      </c>
      <c r="D153" s="48">
        <f t="shared" si="84"/>
        <v>0</v>
      </c>
      <c r="E153" s="48">
        <f t="shared" si="84"/>
        <v>-3647.9999999999927</v>
      </c>
      <c r="F153" s="48">
        <f t="shared" si="84"/>
        <v>0.2000000000007276</v>
      </c>
      <c r="G153" s="48">
        <f t="shared" si="84"/>
        <v>-0.1000000000003638</v>
      </c>
    </row>
    <row r="154" spans="1:7" ht="16.5" thickBot="1">
      <c r="A154" s="47" t="s">
        <v>71</v>
      </c>
      <c r="B154" s="48">
        <f t="shared" ref="B154:G154" si="85">+B90-B26</f>
        <v>0</v>
      </c>
      <c r="C154" s="48">
        <f t="shared" si="85"/>
        <v>0</v>
      </c>
      <c r="D154" s="48">
        <f t="shared" si="85"/>
        <v>0</v>
      </c>
      <c r="E154" s="48">
        <f t="shared" si="85"/>
        <v>-39.300000000000182</v>
      </c>
      <c r="F154" s="48">
        <f t="shared" si="85"/>
        <v>0</v>
      </c>
      <c r="G154" s="48">
        <f t="shared" si="85"/>
        <v>0.20000000000004547</v>
      </c>
    </row>
    <row r="155" spans="1:7" ht="32.25" thickBot="1">
      <c r="A155" s="55" t="s">
        <v>84</v>
      </c>
      <c r="B155" s="48">
        <f t="shared" ref="B155:G155" si="86">+B91-B27</f>
        <v>0</v>
      </c>
      <c r="C155" s="48">
        <f t="shared" si="86"/>
        <v>0</v>
      </c>
      <c r="D155" s="48">
        <f t="shared" si="86"/>
        <v>0</v>
      </c>
      <c r="E155" s="48">
        <f t="shared" si="86"/>
        <v>0</v>
      </c>
      <c r="F155" s="48">
        <f t="shared" si="86"/>
        <v>0</v>
      </c>
      <c r="G155" s="48">
        <f t="shared" si="86"/>
        <v>-0.10000000000013642</v>
      </c>
    </row>
    <row r="156" spans="1:7" ht="32.25" thickBot="1">
      <c r="A156" s="58" t="s">
        <v>85</v>
      </c>
      <c r="B156" s="48">
        <f t="shared" ref="B156:G156" si="87">+B92-B28</f>
        <v>0</v>
      </c>
      <c r="C156" s="48">
        <f t="shared" si="87"/>
        <v>0</v>
      </c>
      <c r="D156" s="48">
        <f t="shared" si="87"/>
        <v>0</v>
      </c>
      <c r="E156" s="48">
        <f t="shared" si="87"/>
        <v>-3647.5999999999995</v>
      </c>
      <c r="F156" s="48">
        <f t="shared" si="87"/>
        <v>0</v>
      </c>
      <c r="G156" s="48">
        <f t="shared" si="87"/>
        <v>-0.10000000000013642</v>
      </c>
    </row>
    <row r="157" spans="1:7" ht="32.25" thickBot="1">
      <c r="A157" s="61" t="s">
        <v>86</v>
      </c>
      <c r="B157" s="48">
        <f t="shared" ref="B157:G157" si="88">+B93-B29</f>
        <v>0</v>
      </c>
      <c r="C157" s="48">
        <f t="shared" si="88"/>
        <v>0</v>
      </c>
      <c r="D157" s="48">
        <f t="shared" si="88"/>
        <v>0</v>
      </c>
      <c r="E157" s="48">
        <f t="shared" si="88"/>
        <v>0</v>
      </c>
      <c r="F157" s="48">
        <f t="shared" si="88"/>
        <v>0</v>
      </c>
      <c r="G157" s="48">
        <f t="shared" si="88"/>
        <v>0</v>
      </c>
    </row>
    <row r="158" spans="1:7" ht="32.25" thickBot="1">
      <c r="A158" s="55" t="s">
        <v>87</v>
      </c>
      <c r="B158" s="48">
        <f t="shared" ref="B158:G158" si="89">+B94-B30</f>
        <v>0</v>
      </c>
      <c r="C158" s="48">
        <f t="shared" si="89"/>
        <v>0</v>
      </c>
      <c r="D158" s="48">
        <f t="shared" si="89"/>
        <v>0</v>
      </c>
      <c r="E158" s="48">
        <f t="shared" si="89"/>
        <v>0.10000000000013642</v>
      </c>
      <c r="F158" s="48">
        <f t="shared" si="89"/>
        <v>-0.10000000000002274</v>
      </c>
      <c r="G158" s="48">
        <f t="shared" si="89"/>
        <v>0.10000000000002274</v>
      </c>
    </row>
    <row r="159" spans="1:7" ht="32.25" thickBot="1">
      <c r="A159" s="58" t="s">
        <v>85</v>
      </c>
      <c r="B159" s="48">
        <f t="shared" ref="B159:G159" si="90">+B95-B31</f>
        <v>0</v>
      </c>
      <c r="C159" s="48">
        <f t="shared" si="90"/>
        <v>0</v>
      </c>
      <c r="D159" s="48">
        <f t="shared" si="90"/>
        <v>0</v>
      </c>
      <c r="E159" s="48">
        <f t="shared" si="90"/>
        <v>0.10000000000013642</v>
      </c>
      <c r="F159" s="48">
        <f t="shared" si="90"/>
        <v>-0.10000000000002274</v>
      </c>
      <c r="G159" s="48">
        <f t="shared" si="90"/>
        <v>9.9999999999994316E-2</v>
      </c>
    </row>
    <row r="160" spans="1:7" ht="32.25" thickBot="1">
      <c r="A160" s="61" t="s">
        <v>88</v>
      </c>
      <c r="B160" s="48">
        <f t="shared" ref="B160:G160" si="91">+B96-B32</f>
        <v>0</v>
      </c>
      <c r="C160" s="48">
        <f t="shared" si="91"/>
        <v>0</v>
      </c>
      <c r="D160" s="48">
        <f t="shared" si="91"/>
        <v>0</v>
      </c>
      <c r="E160" s="48">
        <f t="shared" si="91"/>
        <v>0</v>
      </c>
      <c r="F160" s="48">
        <f t="shared" si="91"/>
        <v>0</v>
      </c>
      <c r="G160" s="48">
        <f t="shared" si="91"/>
        <v>0</v>
      </c>
    </row>
    <row r="161" spans="1:7" ht="16.5" thickBot="1">
      <c r="A161" s="55" t="s">
        <v>89</v>
      </c>
      <c r="B161" s="48">
        <f t="shared" ref="B161:G161" si="92">+B97-B33</f>
        <v>0</v>
      </c>
      <c r="C161" s="48">
        <f t="shared" si="92"/>
        <v>0</v>
      </c>
      <c r="D161" s="48">
        <f t="shared" si="92"/>
        <v>0</v>
      </c>
      <c r="E161" s="48">
        <f t="shared" si="92"/>
        <v>0</v>
      </c>
      <c r="F161" s="48">
        <f t="shared" si="92"/>
        <v>9.9999999999909051E-2</v>
      </c>
      <c r="G161" s="48">
        <f t="shared" si="92"/>
        <v>0</v>
      </c>
    </row>
    <row r="162" spans="1:7" ht="32.25" thickBot="1">
      <c r="A162" s="58" t="s">
        <v>85</v>
      </c>
      <c r="B162" s="48">
        <f t="shared" ref="B162:G162" si="93">+B98-B34</f>
        <v>0</v>
      </c>
      <c r="C162" s="48">
        <f t="shared" si="93"/>
        <v>0</v>
      </c>
      <c r="D162" s="48">
        <f t="shared" si="93"/>
        <v>0</v>
      </c>
      <c r="E162" s="48">
        <f t="shared" si="93"/>
        <v>0.10000000000013642</v>
      </c>
      <c r="F162" s="48">
        <f t="shared" si="93"/>
        <v>9.9999999999909051E-2</v>
      </c>
      <c r="G162" s="48">
        <f t="shared" si="93"/>
        <v>0</v>
      </c>
    </row>
    <row r="163" spans="1:7" ht="32.25" thickBot="1">
      <c r="A163" s="61" t="s">
        <v>88</v>
      </c>
      <c r="B163" s="48">
        <f t="shared" ref="B163:G163" si="94">+B99-B35</f>
        <v>0</v>
      </c>
      <c r="C163" s="48">
        <f t="shared" si="94"/>
        <v>0</v>
      </c>
      <c r="D163" s="48">
        <f t="shared" si="94"/>
        <v>0</v>
      </c>
      <c r="E163" s="48">
        <f t="shared" si="94"/>
        <v>0</v>
      </c>
      <c r="F163" s="48">
        <f t="shared" si="94"/>
        <v>0</v>
      </c>
      <c r="G163" s="48">
        <f t="shared" si="94"/>
        <v>0</v>
      </c>
    </row>
    <row r="164" spans="1:7" ht="32.25" thickBot="1">
      <c r="A164" s="55" t="s">
        <v>90</v>
      </c>
      <c r="B164" s="48">
        <f t="shared" ref="B164:G164" si="95">+B100-B36</f>
        <v>0</v>
      </c>
      <c r="C164" s="48">
        <f t="shared" si="95"/>
        <v>0</v>
      </c>
      <c r="D164" s="48">
        <f t="shared" si="95"/>
        <v>0</v>
      </c>
      <c r="E164" s="48">
        <f t="shared" si="95"/>
        <v>0</v>
      </c>
      <c r="F164" s="48">
        <f t="shared" si="95"/>
        <v>0</v>
      </c>
      <c r="G164" s="48">
        <f t="shared" si="95"/>
        <v>0</v>
      </c>
    </row>
    <row r="165" spans="1:7" ht="32.25" thickBot="1">
      <c r="A165" s="58" t="s">
        <v>85</v>
      </c>
      <c r="B165" s="48">
        <f t="shared" ref="B165:G165" si="96">+B101-B37</f>
        <v>0</v>
      </c>
      <c r="C165" s="48">
        <f t="shared" si="96"/>
        <v>0</v>
      </c>
      <c r="D165" s="48">
        <f t="shared" si="96"/>
        <v>0</v>
      </c>
      <c r="E165" s="48">
        <f t="shared" si="96"/>
        <v>0</v>
      </c>
      <c r="F165" s="48">
        <f t="shared" si="96"/>
        <v>0</v>
      </c>
      <c r="G165" s="48">
        <f t="shared" si="96"/>
        <v>0</v>
      </c>
    </row>
    <row r="166" spans="1:7" ht="32.25" thickBot="1">
      <c r="A166" s="61" t="s">
        <v>88</v>
      </c>
      <c r="B166" s="48">
        <f t="shared" ref="B166:G166" si="97">+B102-B38</f>
        <v>0</v>
      </c>
      <c r="C166" s="48">
        <f t="shared" si="97"/>
        <v>0</v>
      </c>
      <c r="D166" s="48">
        <f t="shared" si="97"/>
        <v>0</v>
      </c>
      <c r="E166" s="48">
        <f t="shared" si="97"/>
        <v>0</v>
      </c>
      <c r="F166" s="48">
        <f t="shared" si="97"/>
        <v>0</v>
      </c>
      <c r="G166" s="48">
        <f t="shared" si="97"/>
        <v>0</v>
      </c>
    </row>
    <row r="167" spans="1:7" ht="16.5" thickBot="1">
      <c r="A167" s="55" t="s">
        <v>91</v>
      </c>
      <c r="B167" s="48">
        <f t="shared" ref="B167:G167" si="98">+B103-B39</f>
        <v>0</v>
      </c>
      <c r="C167" s="48">
        <f t="shared" si="98"/>
        <v>0</v>
      </c>
      <c r="D167" s="48">
        <f t="shared" si="98"/>
        <v>0</v>
      </c>
      <c r="E167" s="48">
        <f t="shared" si="98"/>
        <v>0</v>
      </c>
      <c r="F167" s="48">
        <f t="shared" si="98"/>
        <v>0</v>
      </c>
      <c r="G167" s="48">
        <f t="shared" si="98"/>
        <v>0</v>
      </c>
    </row>
    <row r="168" spans="1:7" ht="32.25" thickBot="1">
      <c r="A168" s="58" t="s">
        <v>85</v>
      </c>
      <c r="B168" s="48">
        <f t="shared" ref="B168:G168" si="99">+B104-B40</f>
        <v>0</v>
      </c>
      <c r="C168" s="48">
        <f t="shared" si="99"/>
        <v>0</v>
      </c>
      <c r="D168" s="48">
        <f t="shared" si="99"/>
        <v>0</v>
      </c>
      <c r="E168" s="48">
        <f t="shared" si="99"/>
        <v>0</v>
      </c>
      <c r="F168" s="48">
        <f t="shared" si="99"/>
        <v>0</v>
      </c>
      <c r="G168" s="48">
        <f t="shared" si="99"/>
        <v>0</v>
      </c>
    </row>
    <row r="169" spans="1:7" ht="32.25" thickBot="1">
      <c r="A169" s="61" t="s">
        <v>88</v>
      </c>
      <c r="B169" s="48">
        <f t="shared" ref="B169:G169" si="100">+B105-B41</f>
        <v>0</v>
      </c>
      <c r="C169" s="48">
        <f t="shared" si="100"/>
        <v>0</v>
      </c>
      <c r="D169" s="48">
        <f t="shared" si="100"/>
        <v>0</v>
      </c>
      <c r="E169" s="48">
        <f t="shared" si="100"/>
        <v>0</v>
      </c>
      <c r="F169" s="48">
        <f t="shared" si="100"/>
        <v>0</v>
      </c>
      <c r="G169" s="48">
        <f t="shared" si="100"/>
        <v>0</v>
      </c>
    </row>
    <row r="170" spans="1:7" ht="32.25" thickBot="1">
      <c r="A170" s="55" t="s">
        <v>92</v>
      </c>
      <c r="B170" s="48">
        <f t="shared" ref="B170:G170" si="101">+B106-B42</f>
        <v>0</v>
      </c>
      <c r="C170" s="48">
        <f t="shared" si="101"/>
        <v>0</v>
      </c>
      <c r="D170" s="48">
        <f t="shared" si="101"/>
        <v>0</v>
      </c>
      <c r="E170" s="48">
        <f t="shared" si="101"/>
        <v>0</v>
      </c>
      <c r="F170" s="48">
        <f t="shared" si="101"/>
        <v>0.10000000000002274</v>
      </c>
      <c r="G170" s="48">
        <f t="shared" si="101"/>
        <v>0</v>
      </c>
    </row>
    <row r="171" spans="1:7" ht="32.25" thickBot="1">
      <c r="A171" s="58" t="s">
        <v>93</v>
      </c>
      <c r="B171" s="48">
        <f t="shared" ref="B171:G171" si="102">+B107-B43</f>
        <v>0</v>
      </c>
      <c r="C171" s="48">
        <f t="shared" si="102"/>
        <v>0</v>
      </c>
      <c r="D171" s="48">
        <f t="shared" si="102"/>
        <v>0</v>
      </c>
      <c r="E171" s="48">
        <f t="shared" si="102"/>
        <v>0</v>
      </c>
      <c r="F171" s="48">
        <f t="shared" si="102"/>
        <v>9.9999999999965894E-2</v>
      </c>
      <c r="G171" s="48">
        <f t="shared" si="102"/>
        <v>0</v>
      </c>
    </row>
    <row r="172" spans="1:7" ht="32.25" thickBot="1">
      <c r="A172" s="61" t="s">
        <v>88</v>
      </c>
      <c r="B172" s="48">
        <f t="shared" ref="B172:G172" si="103">+B108-B44</f>
        <v>0</v>
      </c>
      <c r="C172" s="48">
        <f t="shared" si="103"/>
        <v>0</v>
      </c>
      <c r="D172" s="48">
        <f t="shared" si="103"/>
        <v>0</v>
      </c>
      <c r="E172" s="48">
        <f t="shared" si="103"/>
        <v>0</v>
      </c>
      <c r="F172" s="48">
        <f t="shared" si="103"/>
        <v>0</v>
      </c>
      <c r="G172" s="48">
        <f t="shared" si="103"/>
        <v>0</v>
      </c>
    </row>
    <row r="173" spans="1:7" ht="32.25" thickBot="1">
      <c r="A173" s="55" t="s">
        <v>94</v>
      </c>
      <c r="B173" s="48">
        <f t="shared" ref="B173:G173" si="104">+B109-B45</f>
        <v>0</v>
      </c>
      <c r="C173" s="48">
        <f t="shared" si="104"/>
        <v>0</v>
      </c>
      <c r="D173" s="48">
        <f t="shared" si="104"/>
        <v>0</v>
      </c>
      <c r="E173" s="48">
        <f t="shared" si="104"/>
        <v>0</v>
      </c>
      <c r="F173" s="48">
        <f t="shared" si="104"/>
        <v>0</v>
      </c>
      <c r="G173" s="48">
        <f t="shared" si="104"/>
        <v>0</v>
      </c>
    </row>
    <row r="174" spans="1:7" ht="32.25" thickBot="1">
      <c r="A174" s="58" t="s">
        <v>85</v>
      </c>
      <c r="B174" s="48">
        <f t="shared" ref="B174:G174" si="105">+B110-B46</f>
        <v>0</v>
      </c>
      <c r="C174" s="48">
        <f t="shared" si="105"/>
        <v>0</v>
      </c>
      <c r="D174" s="48">
        <f t="shared" si="105"/>
        <v>0</v>
      </c>
      <c r="E174" s="48">
        <f t="shared" si="105"/>
        <v>0</v>
      </c>
      <c r="F174" s="48">
        <f t="shared" si="105"/>
        <v>0</v>
      </c>
      <c r="G174" s="48">
        <f t="shared" si="105"/>
        <v>0</v>
      </c>
    </row>
    <row r="175" spans="1:7" ht="32.25" thickBot="1">
      <c r="A175" s="61" t="s">
        <v>88</v>
      </c>
      <c r="B175" s="48">
        <f t="shared" ref="B175:G175" si="106">+B111-B47</f>
        <v>0</v>
      </c>
      <c r="C175" s="48">
        <f t="shared" si="106"/>
        <v>0</v>
      </c>
      <c r="D175" s="48">
        <f t="shared" si="106"/>
        <v>0</v>
      </c>
      <c r="E175" s="48">
        <f t="shared" si="106"/>
        <v>0</v>
      </c>
      <c r="F175" s="48">
        <f t="shared" si="106"/>
        <v>0</v>
      </c>
      <c r="G175" s="48">
        <f t="shared" si="106"/>
        <v>0</v>
      </c>
    </row>
    <row r="176" spans="1:7" ht="16.5" thickBot="1">
      <c r="A176" s="55" t="s">
        <v>95</v>
      </c>
      <c r="B176" s="48">
        <f t="shared" ref="B176:G176" si="107">+B112-B48</f>
        <v>0</v>
      </c>
      <c r="C176" s="48">
        <f t="shared" si="107"/>
        <v>0</v>
      </c>
      <c r="D176" s="48">
        <f t="shared" si="107"/>
        <v>0</v>
      </c>
      <c r="E176" s="48">
        <f t="shared" si="107"/>
        <v>0</v>
      </c>
      <c r="F176" s="48">
        <f t="shared" si="107"/>
        <v>0</v>
      </c>
      <c r="G176" s="48">
        <f t="shared" si="107"/>
        <v>-0.10000000000002274</v>
      </c>
    </row>
    <row r="177" spans="1:7" ht="32.25" thickBot="1">
      <c r="A177" s="58" t="s">
        <v>85</v>
      </c>
      <c r="B177" s="48">
        <f t="shared" ref="B177:G177" si="108">+B113-B49</f>
        <v>0</v>
      </c>
      <c r="C177" s="48">
        <f t="shared" si="108"/>
        <v>0</v>
      </c>
      <c r="D177" s="48">
        <f t="shared" si="108"/>
        <v>0</v>
      </c>
      <c r="E177" s="48">
        <f t="shared" si="108"/>
        <v>0</v>
      </c>
      <c r="F177" s="48">
        <f t="shared" si="108"/>
        <v>0</v>
      </c>
      <c r="G177" s="48">
        <f t="shared" si="108"/>
        <v>-9.9999999999994316E-2</v>
      </c>
    </row>
    <row r="178" spans="1:7" ht="32.25" thickBot="1">
      <c r="A178" s="61" t="s">
        <v>88</v>
      </c>
      <c r="B178" s="48">
        <f t="shared" ref="B178:G178" si="109">+B114-B50</f>
        <v>0</v>
      </c>
      <c r="C178" s="48">
        <f t="shared" si="109"/>
        <v>0</v>
      </c>
      <c r="D178" s="48">
        <f t="shared" si="109"/>
        <v>0</v>
      </c>
      <c r="E178" s="48">
        <f t="shared" si="109"/>
        <v>0</v>
      </c>
      <c r="F178" s="48">
        <f t="shared" si="109"/>
        <v>0</v>
      </c>
      <c r="G178" s="48">
        <f t="shared" si="109"/>
        <v>0</v>
      </c>
    </row>
    <row r="179" spans="1:7" ht="16.5" thickBot="1">
      <c r="A179" s="55" t="s">
        <v>96</v>
      </c>
      <c r="B179" s="48">
        <f t="shared" ref="B179:G179" si="110">+B115-B51</f>
        <v>0</v>
      </c>
      <c r="C179" s="48">
        <f t="shared" si="110"/>
        <v>0</v>
      </c>
      <c r="D179" s="48">
        <f t="shared" si="110"/>
        <v>0</v>
      </c>
      <c r="E179" s="48">
        <f t="shared" si="110"/>
        <v>0</v>
      </c>
      <c r="F179" s="48">
        <f t="shared" si="110"/>
        <v>0</v>
      </c>
      <c r="G179" s="48">
        <f t="shared" si="110"/>
        <v>9.9999999999965894E-2</v>
      </c>
    </row>
    <row r="180" spans="1:7" ht="32.25" thickBot="1">
      <c r="A180" s="58" t="s">
        <v>85</v>
      </c>
      <c r="B180" s="48">
        <f t="shared" ref="B180:G180" si="111">+B116-B52</f>
        <v>0</v>
      </c>
      <c r="C180" s="48">
        <f t="shared" si="111"/>
        <v>0</v>
      </c>
      <c r="D180" s="48">
        <f t="shared" si="111"/>
        <v>0</v>
      </c>
      <c r="E180" s="48">
        <f t="shared" si="111"/>
        <v>0.1000000000003638</v>
      </c>
      <c r="F180" s="48">
        <f t="shared" si="111"/>
        <v>0</v>
      </c>
      <c r="G180" s="48">
        <f t="shared" si="111"/>
        <v>9.9999999999994316E-2</v>
      </c>
    </row>
    <row r="181" spans="1:7" ht="32.25" thickBot="1">
      <c r="A181" s="61" t="s">
        <v>88</v>
      </c>
      <c r="B181" s="48">
        <f t="shared" ref="B181:G181" si="112">+B117-B53</f>
        <v>0</v>
      </c>
      <c r="C181" s="48">
        <f t="shared" si="112"/>
        <v>0</v>
      </c>
      <c r="D181" s="48">
        <f t="shared" si="112"/>
        <v>0</v>
      </c>
      <c r="E181" s="48">
        <f t="shared" si="112"/>
        <v>0</v>
      </c>
      <c r="F181" s="48">
        <f t="shared" si="112"/>
        <v>0</v>
      </c>
      <c r="G181" s="48">
        <f t="shared" si="112"/>
        <v>0</v>
      </c>
    </row>
    <row r="182" spans="1:7" ht="32.25" thickBot="1">
      <c r="A182" s="55" t="s">
        <v>97</v>
      </c>
      <c r="B182" s="48">
        <f t="shared" ref="B182:G182" si="113">+B118-B54</f>
        <v>0</v>
      </c>
      <c r="C182" s="48">
        <f t="shared" si="113"/>
        <v>0</v>
      </c>
      <c r="D182" s="48">
        <f t="shared" si="113"/>
        <v>0</v>
      </c>
      <c r="E182" s="48">
        <f t="shared" si="113"/>
        <v>0</v>
      </c>
      <c r="F182" s="48">
        <f t="shared" si="113"/>
        <v>0</v>
      </c>
      <c r="G182" s="48">
        <f t="shared" si="113"/>
        <v>0</v>
      </c>
    </row>
    <row r="183" spans="1:7" ht="32.25" thickBot="1">
      <c r="A183" s="58" t="s">
        <v>85</v>
      </c>
      <c r="B183" s="48">
        <f t="shared" ref="B183:G183" si="114">+B119-B55</f>
        <v>0</v>
      </c>
      <c r="C183" s="48">
        <f t="shared" si="114"/>
        <v>0</v>
      </c>
      <c r="D183" s="48">
        <f t="shared" si="114"/>
        <v>0</v>
      </c>
      <c r="E183" s="48">
        <f t="shared" si="114"/>
        <v>-0.5</v>
      </c>
      <c r="F183" s="48">
        <f t="shared" si="114"/>
        <v>0</v>
      </c>
      <c r="G183" s="48">
        <f t="shared" si="114"/>
        <v>0</v>
      </c>
    </row>
    <row r="184" spans="1:7" ht="32.25" thickBot="1">
      <c r="A184" s="61" t="s">
        <v>88</v>
      </c>
      <c r="B184" s="48">
        <f t="shared" ref="B184:G184" si="115">+B120-B56</f>
        <v>0</v>
      </c>
      <c r="C184" s="48">
        <f t="shared" si="115"/>
        <v>0</v>
      </c>
      <c r="D184" s="48">
        <f t="shared" si="115"/>
        <v>0</v>
      </c>
      <c r="E184" s="48">
        <f t="shared" si="115"/>
        <v>0.5</v>
      </c>
      <c r="F184" s="48">
        <f t="shared" si="115"/>
        <v>0</v>
      </c>
      <c r="G184" s="48">
        <f t="shared" si="115"/>
        <v>0</v>
      </c>
    </row>
    <row r="185" spans="1:7" ht="32.25" thickBot="1">
      <c r="A185" s="55" t="s">
        <v>98</v>
      </c>
      <c r="B185" s="48">
        <f t="shared" ref="B185:G185" si="116">+B121-B57</f>
        <v>0</v>
      </c>
      <c r="C185" s="48">
        <f t="shared" si="116"/>
        <v>0</v>
      </c>
      <c r="D185" s="48">
        <f t="shared" si="116"/>
        <v>0</v>
      </c>
      <c r="E185" s="48">
        <f t="shared" si="116"/>
        <v>0</v>
      </c>
      <c r="F185" s="48">
        <f t="shared" si="116"/>
        <v>0.10000000000013642</v>
      </c>
      <c r="G185" s="48">
        <f t="shared" si="116"/>
        <v>9.9999999999965894E-2</v>
      </c>
    </row>
    <row r="186" spans="1:7" ht="32.25" thickBot="1">
      <c r="A186" s="58" t="s">
        <v>85</v>
      </c>
      <c r="B186" s="48">
        <f t="shared" ref="B186:G186" si="117">+B122-B58</f>
        <v>0</v>
      </c>
      <c r="C186" s="48">
        <f t="shared" si="117"/>
        <v>0</v>
      </c>
      <c r="D186" s="48">
        <f t="shared" si="117"/>
        <v>0</v>
      </c>
      <c r="E186" s="48">
        <f t="shared" si="117"/>
        <v>-9.9999999999909051E-2</v>
      </c>
      <c r="F186" s="48">
        <f t="shared" si="117"/>
        <v>0.10000000000002274</v>
      </c>
      <c r="G186" s="48">
        <f t="shared" si="117"/>
        <v>0</v>
      </c>
    </row>
    <row r="187" spans="1:7" ht="32.25" thickBot="1">
      <c r="A187" s="61" t="s">
        <v>88</v>
      </c>
      <c r="B187" s="48">
        <f t="shared" ref="B187:G187" si="118">+B123-B59</f>
        <v>0</v>
      </c>
      <c r="C187" s="48">
        <f t="shared" si="118"/>
        <v>0</v>
      </c>
      <c r="D187" s="48">
        <f t="shared" si="118"/>
        <v>0</v>
      </c>
      <c r="E187" s="48">
        <f t="shared" si="118"/>
        <v>0.10000000000002274</v>
      </c>
      <c r="F187" s="48">
        <f t="shared" si="118"/>
        <v>0</v>
      </c>
      <c r="G187" s="48">
        <f t="shared" si="118"/>
        <v>9.9999999999994316E-2</v>
      </c>
    </row>
    <row r="188" spans="1:7" ht="32.25" thickBot="1">
      <c r="A188" s="55" t="s">
        <v>99</v>
      </c>
      <c r="B188" s="48">
        <f t="shared" ref="B188:G188" si="119">+B124-B60</f>
        <v>0</v>
      </c>
      <c r="C188" s="48">
        <f t="shared" si="119"/>
        <v>0</v>
      </c>
      <c r="D188" s="48">
        <f t="shared" si="119"/>
        <v>0</v>
      </c>
      <c r="E188" s="48">
        <f t="shared" si="119"/>
        <v>0</v>
      </c>
      <c r="F188" s="48">
        <f t="shared" si="119"/>
        <v>0</v>
      </c>
      <c r="G188" s="48">
        <f t="shared" si="119"/>
        <v>0</v>
      </c>
    </row>
    <row r="189" spans="1:7" ht="32.25" thickBot="1">
      <c r="A189" s="58" t="s">
        <v>85</v>
      </c>
      <c r="B189" s="48">
        <f t="shared" ref="B189:G189" si="120">+B125-B61</f>
        <v>0</v>
      </c>
      <c r="C189" s="48">
        <f t="shared" si="120"/>
        <v>0</v>
      </c>
      <c r="D189" s="48">
        <f t="shared" si="120"/>
        <v>0</v>
      </c>
      <c r="E189" s="48">
        <f t="shared" si="120"/>
        <v>-9.9999999999909051E-2</v>
      </c>
      <c r="F189" s="48">
        <f t="shared" si="120"/>
        <v>0</v>
      </c>
      <c r="G189" s="48">
        <f t="shared" si="120"/>
        <v>-9.9999999999994316E-2</v>
      </c>
    </row>
    <row r="190" spans="1:7" ht="32.25" thickBot="1">
      <c r="A190" s="61" t="s">
        <v>88</v>
      </c>
      <c r="B190" s="48">
        <f t="shared" ref="B190:G190" si="121">+B126-B62</f>
        <v>0</v>
      </c>
      <c r="C190" s="48">
        <f t="shared" si="121"/>
        <v>0</v>
      </c>
      <c r="D190" s="48">
        <f t="shared" si="121"/>
        <v>0</v>
      </c>
      <c r="E190" s="48">
        <f t="shared" si="121"/>
        <v>-39.899999999999977</v>
      </c>
      <c r="F190" s="48">
        <f t="shared" si="121"/>
        <v>0</v>
      </c>
      <c r="G190" s="48">
        <f t="shared" si="121"/>
        <v>0.10000000000002274</v>
      </c>
    </row>
  </sheetData>
  <mergeCells count="21">
    <mergeCell ref="C68:D68"/>
    <mergeCell ref="E68:E69"/>
    <mergeCell ref="F68:G68"/>
    <mergeCell ref="A129:G129"/>
    <mergeCell ref="A130:G130"/>
    <mergeCell ref="A132:A133"/>
    <mergeCell ref="B132:B133"/>
    <mergeCell ref="C132:D132"/>
    <mergeCell ref="E132:E133"/>
    <mergeCell ref="F132:G132"/>
    <mergeCell ref="A1:G1"/>
    <mergeCell ref="A2:G2"/>
    <mergeCell ref="A4:A5"/>
    <mergeCell ref="B4:B5"/>
    <mergeCell ref="C4:D4"/>
    <mergeCell ref="E4:E5"/>
    <mergeCell ref="F4:G4"/>
    <mergeCell ref="A65:G65"/>
    <mergeCell ref="A66:G66"/>
    <mergeCell ref="A68:A69"/>
    <mergeCell ref="B68:B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2018-02-09T13:58:04Z</dcterms:modified>
</cp:coreProperties>
</file>