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349" i="1"/>
  <c r="F290"/>
  <c r="F286"/>
  <c r="F277"/>
  <c r="F234"/>
  <c r="F230"/>
  <c r="F229"/>
  <c r="F226"/>
  <c r="F225"/>
  <c r="F224"/>
  <c r="F211"/>
  <c r="F210"/>
  <c r="F209"/>
  <c r="F208"/>
  <c r="F160"/>
  <c r="F153"/>
  <c r="F152" s="1"/>
  <c r="F151"/>
  <c r="F110"/>
  <c r="F72"/>
  <c r="F297" l="1"/>
  <c r="F227" l="1"/>
  <c r="F228"/>
  <c r="F296" l="1"/>
  <c r="F295" s="1"/>
  <c r="F294" s="1"/>
  <c r="F293" s="1"/>
  <c r="F26" l="1"/>
  <c r="F308" l="1"/>
  <c r="F307" s="1"/>
  <c r="F306" s="1"/>
  <c r="F305" s="1"/>
  <c r="F253"/>
  <c r="F254"/>
  <c r="F255"/>
  <c r="F144"/>
  <c r="F42"/>
  <c r="F41" s="1"/>
  <c r="F40" s="1"/>
  <c r="F39" s="1"/>
  <c r="F38" s="1"/>
  <c r="F185" l="1"/>
  <c r="F184" s="1"/>
  <c r="F183" s="1"/>
  <c r="F182" s="1"/>
  <c r="F181" s="1"/>
  <c r="F178"/>
  <c r="F252"/>
  <c r="F373"/>
  <c r="F32"/>
  <c r="F145"/>
  <c r="F143" s="1"/>
  <c r="F372"/>
  <c r="F371" s="1"/>
  <c r="F370" s="1"/>
  <c r="F369" s="1"/>
  <c r="F363"/>
  <c r="F77" l="1"/>
  <c r="F281"/>
  <c r="F280" s="1"/>
  <c r="F368"/>
  <c r="F367" s="1"/>
  <c r="F366" s="1"/>
  <c r="F365" s="1"/>
  <c r="F364" s="1"/>
  <c r="F193"/>
  <c r="F269"/>
  <c r="F138"/>
  <c r="F137" s="1"/>
  <c r="F109"/>
  <c r="F61"/>
  <c r="F60" s="1"/>
  <c r="F59" s="1"/>
  <c r="F58" s="1"/>
  <c r="F57" s="1"/>
  <c r="F303"/>
  <c r="F302" s="1"/>
  <c r="F301" s="1"/>
  <c r="F300" s="1"/>
  <c r="F299" s="1"/>
  <c r="F126"/>
  <c r="F142"/>
  <c r="F103"/>
  <c r="F102" s="1"/>
  <c r="F29"/>
  <c r="F49"/>
  <c r="F362"/>
  <c r="F361" s="1"/>
  <c r="F360" s="1"/>
  <c r="F359" s="1"/>
  <c r="F358" s="1"/>
  <c r="F357" s="1"/>
  <c r="F86"/>
  <c r="F85" s="1"/>
  <c r="F84" s="1"/>
  <c r="F140"/>
  <c r="F47"/>
  <c r="F283"/>
  <c r="F81" l="1"/>
  <c r="F27"/>
  <c r="F68"/>
  <c r="F66"/>
  <c r="F51"/>
  <c r="F50"/>
  <c r="F36"/>
  <c r="F288"/>
  <c r="F34"/>
  <c r="F292"/>
  <c r="F107"/>
  <c r="F320"/>
  <c r="F319" s="1"/>
  <c r="F318" s="1"/>
  <c r="F317" s="1"/>
  <c r="F316"/>
  <c r="F315" s="1"/>
  <c r="F314" s="1"/>
  <c r="F313" s="1"/>
  <c r="F75"/>
  <c r="F273"/>
  <c r="F33"/>
  <c r="F180"/>
  <c r="F179" s="1"/>
  <c r="F248" l="1"/>
  <c r="F247" s="1"/>
  <c r="F246" s="1"/>
  <c r="F245" s="1"/>
  <c r="F191"/>
  <c r="F94"/>
  <c r="F93" s="1"/>
  <c r="F92" s="1"/>
  <c r="F37"/>
  <c r="F239"/>
  <c r="F15"/>
  <c r="F14" s="1"/>
  <c r="F13" s="1"/>
  <c r="F12" s="1"/>
  <c r="F11" s="1"/>
  <c r="F196"/>
  <c r="F195"/>
  <c r="F267"/>
  <c r="F70"/>
  <c r="F205"/>
  <c r="F207"/>
  <c r="F271"/>
  <c r="F97"/>
  <c r="F237"/>
  <c r="F20"/>
  <c r="F124"/>
  <c r="F235"/>
  <c r="F164"/>
  <c r="F163" s="1"/>
  <c r="F162" s="1"/>
  <c r="F159" s="1"/>
  <c r="F105"/>
  <c r="F104" s="1"/>
  <c r="F203"/>
  <c r="F215"/>
  <c r="F76"/>
  <c r="F69"/>
  <c r="F264"/>
  <c r="F263" s="1"/>
  <c r="F262" s="1"/>
  <c r="F35"/>
  <c r="F31" s="1"/>
  <c r="F30" s="1"/>
  <c r="F89"/>
  <c r="F74"/>
  <c r="F73" s="1"/>
  <c r="F48"/>
  <c r="F21"/>
  <c r="F108"/>
  <c r="F106" s="1"/>
  <c r="F158"/>
  <c r="F157" s="1"/>
  <c r="F156" s="1"/>
  <c r="F155" s="1"/>
  <c r="F177"/>
  <c r="F176" s="1"/>
  <c r="F175" s="1"/>
  <c r="F174" s="1"/>
  <c r="F169"/>
  <c r="F168" s="1"/>
  <c r="F167" s="1"/>
  <c r="F166" s="1"/>
  <c r="F326" l="1"/>
  <c r="F325"/>
  <c r="F133"/>
  <c r="F132" s="1"/>
  <c r="F131" s="1"/>
  <c r="F130" s="1"/>
  <c r="F129" s="1"/>
  <c r="F285"/>
  <c r="F284"/>
  <c r="F282" s="1"/>
  <c r="F344"/>
  <c r="F343" s="1"/>
  <c r="F342" s="1"/>
  <c r="F341" s="1"/>
  <c r="F340" s="1"/>
  <c r="F212"/>
  <c r="F338"/>
  <c r="F337" s="1"/>
  <c r="F336" s="1"/>
  <c r="F150"/>
  <c r="F149" s="1"/>
  <c r="F148" s="1"/>
  <c r="F147" s="1"/>
  <c r="F146" s="1"/>
  <c r="F330"/>
  <c r="F356"/>
  <c r="F355" s="1"/>
  <c r="F354" s="1"/>
  <c r="F353" s="1"/>
  <c r="F352" s="1"/>
  <c r="F351" s="1"/>
  <c r="F43"/>
  <c r="F46"/>
  <c r="F45" s="1"/>
  <c r="F44" s="1"/>
  <c r="F56"/>
  <c r="F55" s="1"/>
  <c r="F54" s="1"/>
  <c r="F53" s="1"/>
  <c r="F52" s="1"/>
  <c r="F125"/>
  <c r="F123" s="1"/>
  <c r="F329"/>
  <c r="F272"/>
  <c r="F270" s="1"/>
  <c r="F116"/>
  <c r="F115" s="1"/>
  <c r="F114" s="1"/>
  <c r="F113" s="1"/>
  <c r="F112" s="1"/>
  <c r="F335"/>
  <c r="F334" s="1"/>
  <c r="F333" s="1"/>
  <c r="F90"/>
  <c r="F88" s="1"/>
  <c r="F87" s="1"/>
  <c r="F83" s="1"/>
  <c r="F223"/>
  <c r="F289"/>
  <c r="F101"/>
  <c r="F100" s="1"/>
  <c r="F99" s="1"/>
  <c r="F19"/>
  <c r="F18" s="1"/>
  <c r="F17" s="1"/>
  <c r="F16"/>
  <c r="F28"/>
  <c r="F25" s="1"/>
  <c r="F24" s="1"/>
  <c r="F23" s="1"/>
  <c r="F22" s="1"/>
  <c r="F219" l="1"/>
  <c r="F257"/>
  <c r="F331"/>
  <c r="F71"/>
  <c r="F198"/>
  <c r="F332"/>
  <c r="F98"/>
  <c r="F96" s="1"/>
  <c r="F95" s="1"/>
  <c r="F91" s="1"/>
  <c r="F128"/>
  <c r="F127" s="1"/>
  <c r="F327"/>
  <c r="F173"/>
  <c r="F172" s="1"/>
  <c r="F171" s="1"/>
  <c r="F170" s="1"/>
  <c r="F165" s="1"/>
  <c r="F238"/>
  <c r="F312"/>
  <c r="F311" s="1"/>
  <c r="F310" s="1"/>
  <c r="F309" s="1"/>
  <c r="F304" s="1"/>
  <c r="F197"/>
  <c r="F217"/>
  <c r="F218"/>
  <c r="F328"/>
  <c r="F268"/>
  <c r="F266" s="1"/>
  <c r="F265" s="1"/>
  <c r="F261" s="1"/>
  <c r="F260" s="1"/>
  <c r="F121"/>
  <c r="F120" s="1"/>
  <c r="F119" s="1"/>
  <c r="F67"/>
  <c r="F65" s="1"/>
  <c r="F64" s="1"/>
  <c r="F63" s="1"/>
  <c r="F141"/>
  <c r="F139" s="1"/>
  <c r="F136" s="1"/>
  <c r="F135" s="1"/>
  <c r="F134" s="1"/>
  <c r="F291"/>
  <c r="F82"/>
  <c r="F80" s="1"/>
  <c r="F79" s="1"/>
  <c r="F78" s="1"/>
  <c r="F258"/>
  <c r="F216"/>
  <c r="F259"/>
  <c r="F122"/>
  <c r="F287"/>
  <c r="F276" s="1"/>
  <c r="F275" s="1"/>
  <c r="F274" s="1"/>
  <c r="F350"/>
  <c r="F348" s="1"/>
  <c r="F347" s="1"/>
  <c r="F346" s="1"/>
  <c r="F345" s="1"/>
  <c r="F339" s="1"/>
  <c r="F324" l="1"/>
  <c r="F323" s="1"/>
  <c r="F322" s="1"/>
  <c r="F321" s="1"/>
  <c r="F298" s="1"/>
  <c r="F213"/>
  <c r="F204"/>
  <c r="F206"/>
  <c r="F221"/>
  <c r="F62"/>
  <c r="F10" s="1"/>
  <c r="F118"/>
  <c r="F117" s="1"/>
  <c r="F111" s="1"/>
  <c r="F220"/>
  <c r="F192"/>
  <c r="F194"/>
  <c r="F256"/>
  <c r="F251" s="1"/>
  <c r="F250" s="1"/>
  <c r="F249" s="1"/>
  <c r="F244" l="1"/>
  <c r="F243" s="1"/>
  <c r="F242" s="1"/>
  <c r="F241" s="1"/>
  <c r="F240" s="1"/>
  <c r="F190"/>
  <c r="F189" s="1"/>
  <c r="F188" s="1"/>
  <c r="F187" s="1"/>
  <c r="F236"/>
  <c r="F233" s="1"/>
  <c r="F232" s="1"/>
  <c r="F231" s="1"/>
  <c r="F214" l="1"/>
  <c r="F202" s="1"/>
  <c r="F201" s="1"/>
  <c r="F200" s="1"/>
  <c r="F199" s="1"/>
  <c r="F186" s="1"/>
  <c r="F9" s="1"/>
</calcChain>
</file>

<file path=xl/sharedStrings.xml><?xml version="1.0" encoding="utf-8"?>
<sst xmlns="http://schemas.openxmlformats.org/spreadsheetml/2006/main" count="1368" uniqueCount="496">
  <si>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</si>
  <si>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</si>
  <si>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</si>
  <si>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</si>
  <si>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</si>
  <si>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</si>
  <si>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</si>
  <si>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2022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</si>
  <si>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</si>
  <si>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</si>
  <si>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</si>
  <si>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</si>
  <si>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</si>
  <si>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2019-2024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</si>
  <si>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</si>
  <si>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</si>
  <si>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</si>
  <si>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</si>
  <si>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</si>
  <si>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</si>
  <si>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</si>
  <si>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</si>
  <si>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</si>
  <si>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</si>
  <si>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</si>
  <si>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</si>
  <si>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</si>
  <si>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</si>
  <si>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</si>
  <si>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</si>
  <si>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</si>
  <si>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</si>
  <si>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</si>
  <si>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</si>
  <si>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</si>
  <si>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</si>
  <si>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</si>
  <si>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</si>
  <si>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</si>
  <si>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</si>
  <si>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</si>
  <si>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</si>
  <si>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</si>
  <si>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</si>
  <si>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</si>
  <si>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</si>
  <si>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</si>
  <si>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</si>
  <si>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2019-2024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</si>
  <si>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</si>
  <si>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</si>
  <si>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</si>
  <si>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</si>
  <si>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</si>
  <si>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</si>
  <si>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</si>
  <si>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</si>
  <si>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</si>
  <si>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</si>
  <si>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</si>
  <si>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</si>
  <si>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</si>
  <si>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</si>
  <si>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</si>
  <si>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</si>
  <si>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</si>
  <si>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</si>
  <si>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</si>
  <si>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</si>
  <si>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</si>
  <si>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</si>
  <si>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</si>
  <si>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</si>
  <si>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</si>
  <si>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</si>
  <si>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</si>
  <si>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</si>
  <si>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</si>
  <si>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</si>
  <si>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</si>
  <si>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</si>
  <si>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</si>
  <si>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</si>
  <si>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</si>
  <si>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</si>
  <si>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</si>
  <si>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</si>
  <si>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</si>
  <si>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</si>
  <si>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</si>
  <si>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</si>
  <si>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</si>
  <si>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</si>
  <si>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</si>
  <si>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</si>
  <si>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</si>
  <si>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</si>
  <si>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</si>
  <si>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</si>
  <si>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</si>
  <si>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</si>
  <si>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</si>
  <si>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</si>
  <si>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</si>
  <si>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</si>
  <si>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</si>
  <si>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</si>
  <si>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</si>
  <si>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</si>
  <si>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</si>
  <si>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</si>
  <si>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</si>
  <si>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</si>
  <si>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</si>
  <si>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</si>
  <si>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</si>
  <si>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</si>
  <si>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</si>
  <si>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</si>
  <si>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</si>
  <si>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</si>
  <si>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</si>
  <si>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</si>
  <si>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</si>
  <si>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</si>
  <si>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</si>
  <si>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</si>
  <si>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</si>
  <si>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</si>
  <si>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</si>
  <si>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</si>
  <si>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Муниципальная программа  "Экономическое развитие Хохольского муниципального района" на 2019-2024 годы</t>
  </si>
  <si>
    <t>07 0 00 00000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</si>
  <si>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</si>
  <si>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</si>
  <si>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</si>
  <si>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</si>
  <si>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</si>
  <si>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</si>
  <si>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</si>
  <si>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</si>
  <si>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</si>
  <si>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</si>
  <si>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</si>
  <si>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</si>
  <si>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</si>
  <si>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</si>
  <si>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</si>
  <si>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</si>
  <si>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</si>
  <si>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</si>
  <si>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</si>
  <si>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</si>
  <si>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</si>
  <si>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</si>
  <si>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</si>
  <si>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</si>
  <si>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</si>
  <si>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</si>
  <si>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</si>
  <si>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</si>
  <si>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</si>
  <si>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</si>
  <si>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</si>
  <si>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</si>
  <si>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</si>
  <si>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</si>
  <si>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</si>
  <si>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</si>
  <si>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</si>
  <si>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</si>
  <si>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</si>
  <si>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</si>
  <si>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</si>
  <si>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</si>
  <si>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</si>
  <si>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</si>
  <si>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</si>
  <si>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</si>
  <si>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</si>
  <si>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</si>
  <si>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</si>
  <si>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</si>
  <si>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</si>
  <si>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</si>
  <si>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</si>
  <si>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</si>
  <si>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</si>
  <si>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</si>
  <si>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</si>
  <si>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</si>
  <si>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</si>
  <si>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</si>
  <si>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</si>
  <si>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</si>
  <si>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</si>
  <si>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</si>
  <si>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</si>
  <si>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</si>
  <si>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</si>
  <si>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</si>
  <si>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</si>
  <si>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</si>
  <si>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</si>
  <si>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</si>
  <si>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</si>
  <si>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</si>
  <si>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</si>
  <si>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</si>
  <si>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</si>
  <si>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</si>
  <si>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</si>
  <si>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</si>
  <si>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</si>
  <si>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</si>
  <si>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</si>
  <si>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</si>
  <si>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</si>
  <si>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</si>
  <si>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</si>
  <si>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</si>
  <si>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</si>
  <si>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</si>
  <si>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</si>
  <si>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</si>
  <si>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</si>
  <si>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</si>
  <si>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</si>
  <si>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</si>
  <si>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</si>
  <si>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</si>
  <si>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</si>
  <si>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</si>
  <si>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</si>
  <si>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</si>
  <si>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</si>
  <si>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</si>
  <si>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</si>
  <si>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</si>
  <si>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</si>
  <si>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</si>
  <si>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</si>
  <si>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</si>
  <si>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</si>
  <si>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</si>
  <si>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</si>
  <si>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</si>
  <si>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</si>
  <si>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</si>
  <si>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</si>
  <si>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</si>
  <si>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</si>
  <si>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</si>
  <si>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</si>
  <si>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</si>
  <si>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</si>
  <si>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</si>
  <si>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</si>
  <si>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</si>
  <si>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</si>
  <si>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</si>
  <si>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</si>
  <si>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</si>
  <si>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</si>
  <si>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</si>
  <si>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</si>
  <si>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</si>
  <si>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</si>
  <si>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</si>
  <si>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</si>
  <si>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</si>
  <si>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</si>
  <si>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</si>
  <si>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</si>
  <si>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</si>
  <si>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</si>
  <si>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</si>
  <si>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</si>
  <si>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</si>
  <si>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</si>
  <si>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</si>
  <si>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</si>
  <si>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</si>
  <si>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</si>
  <si>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</si>
  <si>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</si>
  <si>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</si>
  <si>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</si>
  <si>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</si>
  <si>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</si>
  <si>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</si>
  <si>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</si>
  <si>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</si>
  <si>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</si>
  <si>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</si>
  <si>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</si>
  <si>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</si>
  <si>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</si>
  <si>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</si>
  <si>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</si>
  <si>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</si>
  <si>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</si>
  <si>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</si>
  <si>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</si>
  <si>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</si>
  <si>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</si>
  <si>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</si>
  <si>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</si>
  <si>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</si>
  <si>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</si>
  <si>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</si>
  <si>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</si>
  <si>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</si>
  <si>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</si>
  <si>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</si>
  <si>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</si>
  <si>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</si>
  <si>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</si>
  <si>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</si>
  <si>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</si>
  <si>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</si>
  <si>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</si>
  <si>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</si>
  <si>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</si>
  <si>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</si>
  <si>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</si>
  <si>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</si>
  <si>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</si>
  <si>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</si>
  <si>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</si>
  <si>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</si>
  <si>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</si>
  <si>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</si>
  <si>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</si>
  <si>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</si>
  <si>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</si>
  <si>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</si>
  <si>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</si>
  <si>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</si>
  <si>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</si>
  <si>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</si>
  <si>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</si>
  <si>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2023 год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</si>
  <si>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</si>
  <si>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</si>
  <si>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</si>
  <si>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L5760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</si>
  <si>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</si>
  <si>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</si>
  <si>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</si>
  <si>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</si>
  <si>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</si>
  <si>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</si>
  <si>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</si>
  <si>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</si>
  <si>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</si>
  <si>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</si>
  <si>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</si>
  <si>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2024 год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</si>
  <si>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</t>
  </si>
  <si>
    <t>01 3 01 78190</t>
  </si>
  <si>
    <t>05 3 02 00000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</si>
  <si>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</si>
  <si>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</si>
  <si>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</si>
  <si>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</si>
  <si>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</si>
  <si>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 xml:space="preserve">Субсидии на проведение комплексных кадастровых работ </t>
  </si>
  <si>
    <t>03 2 02 L5110</t>
  </si>
  <si>
    <t>02 2 02 53030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</si>
  <si>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</si>
  <si>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 E2 50970</t>
  </si>
  <si>
    <t>11 0 01 L4670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</si>
  <si>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</si>
  <si>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</si>
  <si>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</t>
  </si>
  <si>
    <t>11 0 03 55190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</si>
  <si>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</si>
  <si>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</t>
  </si>
  <si>
    <t>02 7 02 S8790</t>
  </si>
  <si>
    <t>05 3 02 90015</t>
  </si>
  <si>
    <t>01 2 01 90011</t>
  </si>
  <si>
    <t>01 2 01 90012</t>
  </si>
  <si>
    <t>01 2 01 90013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</si>
  <si>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</si>
  <si>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</si>
  <si>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</si>
  <si>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</si>
  <si>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</si>
  <si>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</si>
  <si>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</si>
  <si>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</si>
  <si>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Общеэкономические вопросы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</si>
  <si>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</si>
  <si>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</si>
  <si>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</si>
  <si>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</si>
  <si>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</si>
  <si>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</si>
  <si>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</si>
  <si>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</si>
  <si>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</si>
  <si>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</si>
  <si>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</si>
  <si>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</si>
  <si>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</si>
  <si>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</si>
  <si>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</si>
  <si>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</si>
  <si>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</si>
  <si>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</si>
  <si>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</si>
  <si>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Коммунальное хозяйство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</si>
  <si>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</si>
  <si>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</si>
  <si>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</si>
  <si>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</si>
  <si>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</si>
  <si>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</si>
  <si>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</si>
  <si>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</si>
  <si>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</si>
  <si>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</si>
  <si>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</si>
  <si>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</si>
  <si>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</si>
  <si>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</si>
  <si>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</si>
  <si>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</si>
  <si>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</si>
  <si>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</si>
  <si>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</si>
  <si>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</si>
  <si>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</si>
  <si>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</si>
  <si>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</si>
  <si>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</si>
  <si>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</si>
  <si>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</si>
  <si>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</si>
  <si>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</si>
  <si>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</si>
  <si>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</si>
  <si>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</si>
  <si>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</si>
  <si>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</si>
  <si>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</si>
  <si>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</si>
  <si>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</si>
  <si>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</si>
  <si>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</si>
  <si>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</si>
  <si>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</si>
  <si>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</si>
  <si>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</si>
  <si>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</si>
  <si>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</si>
  <si>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</si>
  <si>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</si>
  <si>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</si>
  <si>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</si>
  <si>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</si>
  <si>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</si>
  <si>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</si>
  <si>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</t>
  </si>
  <si>
    <t>11 0 A1 Д5130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</si>
  <si>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</si>
  <si>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</si>
  <si>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</si>
  <si>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</si>
  <si>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</si>
  <si>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</si>
  <si>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</si>
  <si>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</si>
  <si>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</si>
  <si>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</si>
  <si>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</si>
  <si>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</si>
  <si>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</si>
  <si>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</si>
  <si>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</si>
  <si>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</si>
  <si>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</si>
  <si>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</si>
  <si>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</si>
  <si>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</si>
  <si>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</si>
  <si>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</si>
  <si>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</si>
  <si>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</si>
  <si>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</si>
  <si>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</si>
  <si>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</si>
  <si>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</si>
  <si>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 xml:space="preserve">Распределение бюджетных ассигнований по разделам, подразделам, целевым статьям (муниципальным программам Хохольского муниципального района ),группам видов расходов классификации расходов                                                                                                               районного бюджета на 2022 год и на плановый период 2023 и 2024 годов
</t>
  </si>
  <si>
    <t>Приложение 6 
к решению Совета народных депутатов Хохольского муниципального района 
от 24.12.2021 № 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</si>
</sst>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0" xfId="1" applyFont="1" applyFill="1" applyBorder="1"/>
    <xf numFmtId="164" fontId="7" fillId="0" borderId="0" xfId="1" applyNumberFormat="1" applyFont="1" applyFill="1" applyBorder="1"/>
    <xf numFmtId="0" fontId="8" fillId="0" borderId="1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horizontal="left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8" fillId="0" borderId="4" xfId="1" applyFont="1" applyFill="1" applyBorder="1" applyAlignment="1">
      <alignment horizontal="left" wrapText="1"/>
    </xf>
    <xf numFmtId="164" fontId="4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wrapText="1"/>
    </xf>
    <xf numFmtId="0" fontId="9" fillId="0" borderId="5" xfId="2" applyNumberFormat="1" applyFont="1" applyFill="1" applyBorder="1" applyAlignment="1">
      <alignment wrapText="1"/>
    </xf>
    <xf numFmtId="164" fontId="9" fillId="0" borderId="5" xfId="1" applyNumberFormat="1" applyFont="1" applyFill="1" applyBorder="1" applyAlignment="1">
      <alignment horizontal="center" wrapText="1"/>
    </xf>
    <xf numFmtId="49" fontId="10" fillId="0" borderId="5" xfId="1" applyNumberFormat="1" applyFont="1" applyFill="1" applyBorder="1" applyAlignment="1">
      <alignment horizontal="center" wrapText="1"/>
    </xf>
    <xf numFmtId="0" fontId="9" fillId="0" borderId="5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5" xfId="0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center" wrapText="1"/>
    </xf>
    <xf numFmtId="165" fontId="9" fillId="0" borderId="5" xfId="0" applyNumberFormat="1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4" fillId="0" borderId="5" xfId="1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 wrapText="1"/>
    </xf>
    <xf numFmtId="49" fontId="9" fillId="0" borderId="1" xfId="1" applyNumberFormat="1" applyFont="1" applyFill="1" applyBorder="1" applyAlignment="1">
      <alignment horizontal="center" wrapText="1"/>
    </xf>
    <xf numFmtId="164" fontId="9" fillId="0" borderId="1" xfId="1" applyNumberFormat="1" applyFont="1" applyFill="1" applyBorder="1" applyAlignment="1">
      <alignment horizontal="center"/>
    </xf>
    <xf numFmtId="0" fontId="9" fillId="0" borderId="5" xfId="1" applyNumberFormat="1" applyFont="1" applyFill="1" applyBorder="1" applyAlignment="1">
      <alignment horizontal="left" wrapText="1"/>
    </xf>
    <xf numFmtId="0" fontId="9" fillId="0" borderId="5" xfId="0" applyFont="1" applyFill="1" applyBorder="1" applyAlignment="1">
      <alignment horizontal="center"/>
    </xf>
    <xf numFmtId="11" fontId="9" fillId="0" borderId="5" xfId="1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164" fontId="8" fillId="0" borderId="5" xfId="1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wrapText="1"/>
    </xf>
    <xf numFmtId="49" fontId="5" fillId="0" borderId="5" xfId="1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84;&#1077;&#1085;&#1085;&#1080;&#1082;\&#1056;&#1072;&#1079;&#1088;&#1072;&#1073;&#1086;&#1090;&#1082;&#1072;%20&#1073;&#1102;&#1076;&#1078;&#1077;&#1090;&#1072;%20&#1085;&#1072;%202022-2024&#1075;\&#1055;&#1088;&#1086;&#1077;&#1082;&#1090;%20&#1073;&#1102;&#1076;&#1078;&#1077;&#1090;&#1072;%20&#1089;%20&#1080;&#1079;&#1084;&#1077;&#1085;&#1077;&#1085;&#1080;&#1103;&#1084;&#1080;%20&#1085;&#1072;%202022-2024\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G16">
            <v>1340.7634</v>
          </cell>
        </row>
        <row r="17">
          <cell r="G17">
            <v>18</v>
          </cell>
        </row>
        <row r="24">
          <cell r="G24">
            <v>2491.5596</v>
          </cell>
        </row>
        <row r="29">
          <cell r="G29">
            <v>1000</v>
          </cell>
        </row>
        <row r="30">
          <cell r="G30">
            <v>15547.39811</v>
          </cell>
        </row>
        <row r="31">
          <cell r="G31">
            <v>2548.3999999999983</v>
          </cell>
        </row>
        <row r="32">
          <cell r="G32">
            <v>23.6</v>
          </cell>
        </row>
        <row r="35">
          <cell r="G35">
            <v>361.00554</v>
          </cell>
        </row>
        <row r="36">
          <cell r="G36">
            <v>75.199999999999989</v>
          </cell>
        </row>
        <row r="37">
          <cell r="G37">
            <v>328.10399999999998</v>
          </cell>
        </row>
        <row r="38">
          <cell r="G38">
            <v>75.300000000000011</v>
          </cell>
        </row>
        <row r="39">
          <cell r="G39">
            <v>0</v>
          </cell>
        </row>
        <row r="40">
          <cell r="G40">
            <v>91.4</v>
          </cell>
        </row>
        <row r="45">
          <cell r="G45">
            <v>59.8</v>
          </cell>
        </row>
        <row r="50">
          <cell r="G50">
            <v>0</v>
          </cell>
        </row>
        <row r="55">
          <cell r="G55">
            <v>100</v>
          </cell>
        </row>
        <row r="60">
          <cell r="G60">
            <v>380.39883000000003</v>
          </cell>
        </row>
        <row r="61">
          <cell r="G61">
            <v>4.6000000000000227</v>
          </cell>
        </row>
        <row r="62">
          <cell r="G62">
            <v>416.24419199999994</v>
          </cell>
        </row>
        <row r="63">
          <cell r="G63">
            <v>8.8000000000000114</v>
          </cell>
        </row>
        <row r="64">
          <cell r="G64">
            <v>393.49955399999999</v>
          </cell>
        </row>
        <row r="65">
          <cell r="G65">
            <v>25.5</v>
          </cell>
        </row>
        <row r="72">
          <cell r="G72">
            <v>0</v>
          </cell>
        </row>
        <row r="77">
          <cell r="G77">
            <v>700</v>
          </cell>
        </row>
        <row r="82">
          <cell r="G82">
            <v>0</v>
          </cell>
        </row>
        <row r="84">
          <cell r="G84">
            <v>14417</v>
          </cell>
        </row>
        <row r="85">
          <cell r="G85">
            <v>34458.400000000001</v>
          </cell>
        </row>
        <row r="86">
          <cell r="G86">
            <v>0</v>
          </cell>
        </row>
        <row r="88">
          <cell r="G88">
            <v>0</v>
          </cell>
        </row>
        <row r="89">
          <cell r="G89">
            <v>5000</v>
          </cell>
        </row>
        <row r="94">
          <cell r="G94">
            <v>0</v>
          </cell>
        </row>
        <row r="104">
          <cell r="G104">
            <v>6750</v>
          </cell>
        </row>
        <row r="109">
          <cell r="G109">
            <v>0</v>
          </cell>
        </row>
        <row r="113">
          <cell r="G113">
            <v>1667.5722900000001</v>
          </cell>
        </row>
        <row r="118">
          <cell r="G118">
            <v>0</v>
          </cell>
        </row>
        <row r="124">
          <cell r="G124">
            <v>0</v>
          </cell>
        </row>
        <row r="130">
          <cell r="G130">
            <v>1867.32</v>
          </cell>
        </row>
        <row r="134">
          <cell r="G134">
            <v>0</v>
          </cell>
        </row>
        <row r="137">
          <cell r="G137">
            <v>625.29999999999995</v>
          </cell>
        </row>
        <row r="142">
          <cell r="G142">
            <v>0</v>
          </cell>
        </row>
        <row r="149">
          <cell r="G149">
            <v>1269.960384</v>
          </cell>
        </row>
        <row r="150">
          <cell r="G150">
            <v>0</v>
          </cell>
        </row>
        <row r="156">
          <cell r="G156">
            <v>4740.2321525999996</v>
          </cell>
        </row>
        <row r="157">
          <cell r="G157">
            <v>6138.0300000000007</v>
          </cell>
        </row>
        <row r="158">
          <cell r="G158">
            <v>38.4</v>
          </cell>
        </row>
        <row r="159">
          <cell r="G159">
            <v>22988.346275999997</v>
          </cell>
        </row>
        <row r="160">
          <cell r="G160">
            <v>57.099999999999994</v>
          </cell>
        </row>
        <row r="161">
          <cell r="G161">
            <v>9168.7000000000007</v>
          </cell>
        </row>
        <row r="162">
          <cell r="G162">
            <v>427.02779999999984</v>
          </cell>
        </row>
        <row r="163">
          <cell r="G163">
            <v>36703.471860000005</v>
          </cell>
        </row>
        <row r="168">
          <cell r="G168">
            <v>856.1952</v>
          </cell>
        </row>
        <row r="169">
          <cell r="G169">
            <v>15019.937039999999</v>
          </cell>
        </row>
        <row r="170">
          <cell r="G170">
            <v>0</v>
          </cell>
        </row>
        <row r="171">
          <cell r="G171">
            <v>29440.707119999999</v>
          </cell>
        </row>
        <row r="172">
          <cell r="G172">
            <v>671</v>
          </cell>
        </row>
        <row r="177">
          <cell r="G177">
            <v>57365.208599999998</v>
          </cell>
        </row>
        <row r="178">
          <cell r="G178">
            <v>2861.6999999999971</v>
          </cell>
        </row>
        <row r="179">
          <cell r="G179">
            <v>109654.588282</v>
          </cell>
        </row>
        <row r="180">
          <cell r="G180">
            <v>4426.2999999999993</v>
          </cell>
        </row>
        <row r="181">
          <cell r="G181">
            <v>65.399999999999636</v>
          </cell>
        </row>
        <row r="182">
          <cell r="G182">
            <v>1182.1999999999998</v>
          </cell>
        </row>
        <row r="183">
          <cell r="G183">
            <v>355.3</v>
          </cell>
        </row>
        <row r="184">
          <cell r="G184">
            <v>1064</v>
          </cell>
        </row>
        <row r="185">
          <cell r="G185">
            <v>100</v>
          </cell>
        </row>
        <row r="186">
          <cell r="G186">
            <v>0</v>
          </cell>
        </row>
        <row r="188">
          <cell r="G188">
            <v>0</v>
          </cell>
        </row>
        <row r="192">
          <cell r="G192">
            <v>0</v>
          </cell>
        </row>
        <row r="193">
          <cell r="G193">
            <v>0</v>
          </cell>
        </row>
        <row r="200">
          <cell r="G200">
            <v>10866.492</v>
          </cell>
        </row>
        <row r="201">
          <cell r="G201">
            <v>1350.2799999999988</v>
          </cell>
        </row>
        <row r="202">
          <cell r="G202">
            <v>18</v>
          </cell>
        </row>
        <row r="203">
          <cell r="G203">
            <v>13200.553274800001</v>
          </cell>
        </row>
        <row r="204">
          <cell r="G204">
            <v>5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3">
          <cell r="G213">
            <v>6293.7</v>
          </cell>
        </row>
        <row r="214">
          <cell r="G214">
            <v>264</v>
          </cell>
        </row>
        <row r="215">
          <cell r="G215">
            <v>125</v>
          </cell>
        </row>
        <row r="220">
          <cell r="G220">
            <v>300</v>
          </cell>
        </row>
        <row r="223">
          <cell r="G223">
            <v>2722.482</v>
          </cell>
        </row>
        <row r="224">
          <cell r="G224">
            <v>365.59999999999991</v>
          </cell>
        </row>
        <row r="225">
          <cell r="G225">
            <v>0</v>
          </cell>
        </row>
        <row r="227">
          <cell r="G227">
            <v>10795.561982519997</v>
          </cell>
        </row>
        <row r="228">
          <cell r="G228">
            <v>1503.9599999999982</v>
          </cell>
        </row>
        <row r="229">
          <cell r="G229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10298.1</v>
          </cell>
        </row>
        <row r="241">
          <cell r="G241">
            <v>0</v>
          </cell>
        </row>
        <row r="242">
          <cell r="G242">
            <v>0</v>
          </cell>
        </row>
        <row r="245">
          <cell r="G245">
            <v>532</v>
          </cell>
        </row>
        <row r="251">
          <cell r="G251">
            <v>100</v>
          </cell>
        </row>
        <row r="257">
          <cell r="G257">
            <v>26899.539999999997</v>
          </cell>
        </row>
        <row r="264">
          <cell r="G264">
            <v>9459.4259999999995</v>
          </cell>
        </row>
        <row r="265">
          <cell r="G265">
            <v>4470.869999999999</v>
          </cell>
        </row>
        <row r="266">
          <cell r="G266">
            <v>88</v>
          </cell>
        </row>
        <row r="270">
          <cell r="G270">
            <v>570</v>
          </cell>
        </row>
        <row r="273">
          <cell r="G273">
            <v>33.5</v>
          </cell>
        </row>
        <row r="274">
          <cell r="G274">
            <v>877.96820000000002</v>
          </cell>
        </row>
        <row r="279">
          <cell r="G279">
            <v>302</v>
          </cell>
        </row>
        <row r="281">
          <cell r="G281">
            <v>622</v>
          </cell>
        </row>
        <row r="283">
          <cell r="G283">
            <v>2666.5068000000001</v>
          </cell>
        </row>
        <row r="284">
          <cell r="G284">
            <v>243.69999999999982</v>
          </cell>
        </row>
        <row r="285">
          <cell r="G285">
            <v>3</v>
          </cell>
        </row>
        <row r="291">
          <cell r="G291">
            <v>206</v>
          </cell>
        </row>
        <row r="294">
          <cell r="G294">
            <v>3409.1938</v>
          </cell>
        </row>
        <row r="295">
          <cell r="G295">
            <v>681.69999999999982</v>
          </cell>
        </row>
        <row r="296">
          <cell r="G296">
            <v>0</v>
          </cell>
        </row>
        <row r="298">
          <cell r="G298">
            <v>3182.2554</v>
          </cell>
        </row>
        <row r="303">
          <cell r="G303">
            <v>1150</v>
          </cell>
        </row>
        <row r="309">
          <cell r="G309">
            <v>0</v>
          </cell>
        </row>
        <row r="310">
          <cell r="G310">
            <v>0</v>
          </cell>
        </row>
        <row r="312">
          <cell r="G312">
            <v>370</v>
          </cell>
        </row>
        <row r="318">
          <cell r="G318">
            <v>0</v>
          </cell>
        </row>
        <row r="326">
          <cell r="G326">
            <v>0</v>
          </cell>
        </row>
        <row r="328">
          <cell r="G328">
            <v>141.56102000000001</v>
          </cell>
        </row>
        <row r="329">
          <cell r="G329">
            <v>0</v>
          </cell>
        </row>
        <row r="330">
          <cell r="G330">
            <v>0</v>
          </cell>
        </row>
        <row r="333">
          <cell r="G333">
            <v>9752.2873999999993</v>
          </cell>
        </row>
        <row r="334">
          <cell r="G334">
            <v>515.79999999999927</v>
          </cell>
        </row>
        <row r="336">
          <cell r="G336">
            <v>31426.310399999998</v>
          </cell>
        </row>
        <row r="337">
          <cell r="G337">
            <v>0</v>
          </cell>
        </row>
        <row r="341">
          <cell r="G341">
            <v>38441.9</v>
          </cell>
        </row>
        <row r="342">
          <cell r="G342">
            <v>22507.5</v>
          </cell>
        </row>
        <row r="348">
          <cell r="G348">
            <v>200</v>
          </cell>
        </row>
        <row r="355">
          <cell r="G355">
            <v>6469.8984</v>
          </cell>
        </row>
        <row r="356">
          <cell r="G356">
            <v>1367.1999999999998</v>
          </cell>
        </row>
        <row r="357">
          <cell r="G357">
            <v>0</v>
          </cell>
        </row>
        <row r="358">
          <cell r="G358">
            <v>333.60104400000006</v>
          </cell>
        </row>
        <row r="359">
          <cell r="G359">
            <v>0</v>
          </cell>
        </row>
        <row r="364">
          <cell r="G364">
            <v>3500</v>
          </cell>
        </row>
        <row r="367">
          <cell r="G367">
            <v>6343.2984299999998</v>
          </cell>
        </row>
        <row r="368">
          <cell r="G368">
            <v>294</v>
          </cell>
        </row>
        <row r="374">
          <cell r="G374">
            <v>5500</v>
          </cell>
        </row>
        <row r="379">
          <cell r="G379">
            <v>350</v>
          </cell>
        </row>
        <row r="385">
          <cell r="G385">
            <v>10</v>
          </cell>
        </row>
        <row r="391">
          <cell r="G391">
            <v>4890</v>
          </cell>
        </row>
        <row r="392">
          <cell r="G392">
            <v>6280</v>
          </cell>
        </row>
        <row r="397">
          <cell r="G397">
            <v>23850</v>
          </cell>
        </row>
        <row r="398">
          <cell r="G398">
            <v>0</v>
          </cell>
        </row>
      </sheetData>
      <sheetData sheetId="13">
        <row r="31">
          <cell r="G31">
            <v>0</v>
          </cell>
        </row>
        <row r="90">
          <cell r="G90">
            <v>2506</v>
          </cell>
        </row>
        <row r="91">
          <cell r="G91">
            <v>8443.7099999999991</v>
          </cell>
        </row>
        <row r="92">
          <cell r="G92">
            <v>5155.9199999999992</v>
          </cell>
        </row>
        <row r="93">
          <cell r="G93">
            <v>7030.8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2">
          <cell r="G112">
            <v>0</v>
          </cell>
        </row>
        <row r="113">
          <cell r="G113">
            <v>10800</v>
          </cell>
        </row>
        <row r="120">
          <cell r="G120">
            <v>0</v>
          </cell>
        </row>
        <row r="150">
          <cell r="G150">
            <v>800.00348400000007</v>
          </cell>
        </row>
        <row r="248">
          <cell r="G248">
            <v>2666.5068000000001</v>
          </cell>
        </row>
        <row r="296">
          <cell r="G296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3"/>
  <sheetViews>
    <sheetView tabSelected="1" workbookViewId="0">
      <selection activeCell="A3" sqref="A3:H3"/>
    </sheetView>
  </sheetViews>
  <sheetFormatPr defaultColWidth="13.42578125" defaultRowHeight="1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</cols>
  <sheetData>
    <row r="1" spans="1:8" ht="110.25" customHeight="1">
      <c r="A1" s="2"/>
      <c r="B1" s="2"/>
      <c r="C1" s="2"/>
      <c r="D1" s="2"/>
      <c r="E1" s="14"/>
      <c r="F1" s="51" t="s">
        <v>495</v>
      </c>
      <c r="G1" s="51"/>
      <c r="H1" s="51"/>
    </row>
    <row r="2" spans="1:8">
      <c r="A2" s="2"/>
      <c r="B2" s="2"/>
      <c r="C2" s="2"/>
      <c r="D2" s="2"/>
      <c r="E2" s="2"/>
      <c r="F2" s="2"/>
      <c r="G2" s="2"/>
      <c r="H2" s="2"/>
    </row>
    <row r="3" spans="1:8" ht="117" customHeight="1">
      <c r="A3" s="54" t="s">
        <v>494</v>
      </c>
      <c r="B3" s="54"/>
      <c r="C3" s="54"/>
      <c r="D3" s="54"/>
      <c r="E3" s="54"/>
      <c r="F3" s="54"/>
      <c r="G3" s="54"/>
      <c r="H3" s="54"/>
    </row>
    <row r="4" spans="1:8">
      <c r="A4" s="2"/>
      <c r="B4" s="2"/>
      <c r="C4" s="2"/>
      <c r="D4" s="2"/>
      <c r="E4" s="2"/>
      <c r="F4" s="2"/>
      <c r="G4" s="2"/>
      <c r="H4" s="2"/>
    </row>
    <row r="5" spans="1:8" ht="19.5" thickBot="1">
      <c r="A5" s="3"/>
      <c r="B5" s="3"/>
      <c r="C5" s="3"/>
      <c r="D5" s="3"/>
      <c r="E5" s="3"/>
      <c r="F5" s="4"/>
      <c r="G5" s="3"/>
      <c r="H5" s="5" t="s">
        <v>0</v>
      </c>
    </row>
    <row r="6" spans="1:8" ht="18.75">
      <c r="A6" s="52" t="s">
        <v>1</v>
      </c>
      <c r="B6" s="52" t="s">
        <v>2</v>
      </c>
      <c r="C6" s="52" t="s">
        <v>3</v>
      </c>
      <c r="D6" s="52" t="s">
        <v>4</v>
      </c>
      <c r="E6" s="52" t="s">
        <v>5</v>
      </c>
      <c r="F6" s="6" t="s">
        <v>6</v>
      </c>
      <c r="G6" s="6" t="s">
        <v>6</v>
      </c>
      <c r="H6" s="6" t="s">
        <v>6</v>
      </c>
    </row>
    <row r="7" spans="1:8" ht="19.5" thickBot="1">
      <c r="A7" s="53"/>
      <c r="B7" s="53"/>
      <c r="C7" s="53"/>
      <c r="D7" s="53"/>
      <c r="E7" s="53"/>
      <c r="F7" s="5" t="s">
        <v>7</v>
      </c>
      <c r="G7" s="5" t="s">
        <v>342</v>
      </c>
      <c r="H7" s="5" t="s">
        <v>358</v>
      </c>
    </row>
    <row r="8" spans="1:8" ht="19.5" thickBot="1">
      <c r="A8" s="7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9">
        <v>8</v>
      </c>
    </row>
    <row r="9" spans="1:8" ht="19.5" thickBot="1">
      <c r="A9" s="15" t="s">
        <v>8</v>
      </c>
      <c r="B9" s="5"/>
      <c r="C9" s="5"/>
      <c r="D9" s="5"/>
      <c r="E9" s="5"/>
      <c r="F9" s="16">
        <f>+F10+F99+F111+F186+F274+F298+F339+F351+F357+F165</f>
        <v>706255.14986591996</v>
      </c>
      <c r="G9" s="16">
        <v>612933.85077799333</v>
      </c>
      <c r="H9" s="16">
        <v>675408.63886128133</v>
      </c>
    </row>
    <row r="10" spans="1:8" ht="19.5" thickBot="1">
      <c r="A10" s="15" t="s">
        <v>9</v>
      </c>
      <c r="B10" s="17" t="s">
        <v>10</v>
      </c>
      <c r="C10" s="17"/>
      <c r="D10" s="5"/>
      <c r="E10" s="5"/>
      <c r="F10" s="16">
        <f>+F11+F16+F22+F43+F57+F62+F52+F38</f>
        <v>60367.295683999997</v>
      </c>
      <c r="G10" s="16">
        <v>53896.830452099995</v>
      </c>
      <c r="H10" s="16">
        <v>54825.711626000004</v>
      </c>
    </row>
    <row r="11" spans="1:8" ht="38.25" thickBot="1">
      <c r="A11" s="11" t="s">
        <v>11</v>
      </c>
      <c r="B11" s="12" t="s">
        <v>10</v>
      </c>
      <c r="C11" s="12" t="s">
        <v>12</v>
      </c>
      <c r="D11" s="18"/>
      <c r="E11" s="12"/>
      <c r="F11" s="19">
        <f>+F12</f>
        <v>2491.5596</v>
      </c>
      <c r="G11" s="19">
        <v>2578.5891859999997</v>
      </c>
      <c r="H11" s="19">
        <v>2690.4843680000004</v>
      </c>
    </row>
    <row r="12" spans="1:8" ht="38.25" thickBot="1">
      <c r="A12" s="11" t="s">
        <v>13</v>
      </c>
      <c r="B12" s="12" t="s">
        <v>10</v>
      </c>
      <c r="C12" s="12" t="s">
        <v>12</v>
      </c>
      <c r="D12" s="20" t="s">
        <v>14</v>
      </c>
      <c r="E12" s="12"/>
      <c r="F12" s="19">
        <f>+F13</f>
        <v>2491.5596</v>
      </c>
      <c r="G12" s="19">
        <v>2578.5891859999997</v>
      </c>
      <c r="H12" s="19">
        <v>2690.4843680000004</v>
      </c>
    </row>
    <row r="13" spans="1:8" ht="38.25" thickBot="1">
      <c r="A13" s="11" t="s">
        <v>15</v>
      </c>
      <c r="B13" s="12" t="s">
        <v>10</v>
      </c>
      <c r="C13" s="12" t="s">
        <v>12</v>
      </c>
      <c r="D13" s="12" t="s">
        <v>16</v>
      </c>
      <c r="E13" s="12"/>
      <c r="F13" s="13">
        <f>+F14</f>
        <v>2491.5596</v>
      </c>
      <c r="G13" s="13">
        <v>2578.5891859999997</v>
      </c>
      <c r="H13" s="13">
        <v>2690.4843680000004</v>
      </c>
    </row>
    <row r="14" spans="1:8" ht="57" thickBot="1">
      <c r="A14" s="11" t="s">
        <v>17</v>
      </c>
      <c r="B14" s="12" t="s">
        <v>10</v>
      </c>
      <c r="C14" s="12" t="s">
        <v>12</v>
      </c>
      <c r="D14" s="12" t="s">
        <v>18</v>
      </c>
      <c r="E14" s="12"/>
      <c r="F14" s="19">
        <f>F15</f>
        <v>2491.5596</v>
      </c>
      <c r="G14" s="19">
        <v>2578.5891859999997</v>
      </c>
      <c r="H14" s="19">
        <v>2690.4843680000004</v>
      </c>
    </row>
    <row r="15" spans="1:8" ht="188.25" thickBot="1">
      <c r="A15" s="21" t="s">
        <v>19</v>
      </c>
      <c r="B15" s="12" t="s">
        <v>10</v>
      </c>
      <c r="C15" s="12" t="s">
        <v>12</v>
      </c>
      <c r="D15" s="20" t="s">
        <v>20</v>
      </c>
      <c r="E15" s="20">
        <v>100</v>
      </c>
      <c r="F15" s="22">
        <f>+[1]ведомственная!G24</f>
        <v>2491.5596</v>
      </c>
      <c r="G15" s="22">
        <v>2578.5891859999997</v>
      </c>
      <c r="H15" s="22">
        <v>2690.4843680000004</v>
      </c>
    </row>
    <row r="16" spans="1:8" ht="57" thickBot="1">
      <c r="A16" s="11" t="s">
        <v>21</v>
      </c>
      <c r="B16" s="12" t="s">
        <v>10</v>
      </c>
      <c r="C16" s="12" t="s">
        <v>22</v>
      </c>
      <c r="D16" s="23"/>
      <c r="E16" s="12"/>
      <c r="F16" s="13">
        <f>+F20+F21</f>
        <v>1358.7634</v>
      </c>
      <c r="G16" s="13">
        <v>1372.131034</v>
      </c>
      <c r="H16" s="13">
        <v>1372.131034</v>
      </c>
    </row>
    <row r="17" spans="1:8" ht="38.25" thickBot="1">
      <c r="A17" s="11" t="s">
        <v>13</v>
      </c>
      <c r="B17" s="12" t="s">
        <v>23</v>
      </c>
      <c r="C17" s="12" t="s">
        <v>22</v>
      </c>
      <c r="D17" s="12" t="s">
        <v>14</v>
      </c>
      <c r="E17" s="12"/>
      <c r="F17" s="13">
        <f>F18</f>
        <v>1358.7634</v>
      </c>
      <c r="G17" s="13">
        <v>1372.131034</v>
      </c>
      <c r="H17" s="13">
        <v>1372.131034</v>
      </c>
    </row>
    <row r="18" spans="1:8" ht="38.25" thickBot="1">
      <c r="A18" s="11" t="s">
        <v>15</v>
      </c>
      <c r="B18" s="12" t="s">
        <v>10</v>
      </c>
      <c r="C18" s="12" t="s">
        <v>22</v>
      </c>
      <c r="D18" s="12" t="s">
        <v>16</v>
      </c>
      <c r="E18" s="12"/>
      <c r="F18" s="13">
        <f>F19</f>
        <v>1358.7634</v>
      </c>
      <c r="G18" s="13">
        <v>1372.131034</v>
      </c>
      <c r="H18" s="13">
        <v>1372.131034</v>
      </c>
    </row>
    <row r="19" spans="1:8" ht="57" thickBot="1">
      <c r="A19" s="11" t="s">
        <v>24</v>
      </c>
      <c r="B19" s="12" t="s">
        <v>10</v>
      </c>
      <c r="C19" s="12" t="s">
        <v>22</v>
      </c>
      <c r="D19" s="12" t="s">
        <v>25</v>
      </c>
      <c r="E19" s="12"/>
      <c r="F19" s="13">
        <f>F20+F21</f>
        <v>1358.7634</v>
      </c>
      <c r="G19" s="13">
        <v>1372.131034</v>
      </c>
      <c r="H19" s="13">
        <v>1372.131034</v>
      </c>
    </row>
    <row r="20" spans="1:8" ht="188.25" thickBot="1">
      <c r="A20" s="11" t="s">
        <v>26</v>
      </c>
      <c r="B20" s="12" t="s">
        <v>10</v>
      </c>
      <c r="C20" s="12" t="s">
        <v>22</v>
      </c>
      <c r="D20" s="20" t="s">
        <v>27</v>
      </c>
      <c r="E20" s="12" t="s">
        <v>28</v>
      </c>
      <c r="F20" s="13">
        <f>+[1]ведомственная!G16</f>
        <v>1340.7634</v>
      </c>
      <c r="G20" s="13">
        <v>1354.131034</v>
      </c>
      <c r="H20" s="13">
        <v>1354.131034</v>
      </c>
    </row>
    <row r="21" spans="1:8" ht="132" thickBot="1">
      <c r="A21" s="11" t="s">
        <v>29</v>
      </c>
      <c r="B21" s="12" t="s">
        <v>10</v>
      </c>
      <c r="C21" s="12" t="s">
        <v>22</v>
      </c>
      <c r="D21" s="20" t="s">
        <v>27</v>
      </c>
      <c r="E21" s="20">
        <v>200</v>
      </c>
      <c r="F21" s="13">
        <f>+[1]ведомственная!G17</f>
        <v>18</v>
      </c>
      <c r="G21" s="13">
        <v>18</v>
      </c>
      <c r="H21" s="13">
        <v>18</v>
      </c>
    </row>
    <row r="22" spans="1:8" ht="57" thickBot="1">
      <c r="A22" s="24" t="s">
        <v>30</v>
      </c>
      <c r="B22" s="12" t="s">
        <v>10</v>
      </c>
      <c r="C22" s="12" t="s">
        <v>31</v>
      </c>
      <c r="D22" s="18"/>
      <c r="E22" s="12"/>
      <c r="F22" s="22">
        <f>+F23</f>
        <v>20050.407649999997</v>
      </c>
      <c r="G22" s="22">
        <v>20698.372403199995</v>
      </c>
      <c r="H22" s="22">
        <v>19722.134927999999</v>
      </c>
    </row>
    <row r="23" spans="1:8" ht="38.25" thickBot="1">
      <c r="A23" s="11" t="s">
        <v>13</v>
      </c>
      <c r="B23" s="12" t="s">
        <v>10</v>
      </c>
      <c r="C23" s="12" t="s">
        <v>31</v>
      </c>
      <c r="D23" s="20" t="s">
        <v>14</v>
      </c>
      <c r="E23" s="12"/>
      <c r="F23" s="19">
        <f>+F24+F30</f>
        <v>20050.407649999997</v>
      </c>
      <c r="G23" s="19">
        <v>20698.372403199995</v>
      </c>
      <c r="H23" s="19">
        <v>19722.134927999999</v>
      </c>
    </row>
    <row r="24" spans="1:8" ht="38.25" thickBot="1">
      <c r="A24" s="11" t="s">
        <v>15</v>
      </c>
      <c r="B24" s="12" t="s">
        <v>10</v>
      </c>
      <c r="C24" s="12" t="s">
        <v>31</v>
      </c>
      <c r="D24" s="12" t="s">
        <v>16</v>
      </c>
      <c r="E24" s="12"/>
      <c r="F24" s="13">
        <f>+F25</f>
        <v>19119.398109999998</v>
      </c>
      <c r="G24" s="13">
        <v>20698.372403199995</v>
      </c>
      <c r="H24" s="13">
        <v>19722.134927999999</v>
      </c>
    </row>
    <row r="25" spans="1:8" ht="57" thickBot="1">
      <c r="A25" s="24" t="s">
        <v>17</v>
      </c>
      <c r="B25" s="12" t="s">
        <v>10</v>
      </c>
      <c r="C25" s="12" t="s">
        <v>31</v>
      </c>
      <c r="D25" s="12" t="s">
        <v>18</v>
      </c>
      <c r="E25" s="12"/>
      <c r="F25" s="22">
        <f>F27+F28+F29+F26</f>
        <v>19119.398109999998</v>
      </c>
      <c r="G25" s="22">
        <v>20698.372403199995</v>
      </c>
      <c r="H25" s="22">
        <v>19722.134927999999</v>
      </c>
    </row>
    <row r="26" spans="1:8" ht="75.75" thickBot="1">
      <c r="A26" s="21" t="s">
        <v>359</v>
      </c>
      <c r="B26" s="12" t="s">
        <v>10</v>
      </c>
      <c r="C26" s="12" t="s">
        <v>31</v>
      </c>
      <c r="D26" s="20" t="s">
        <v>360</v>
      </c>
      <c r="E26" s="20">
        <v>200</v>
      </c>
      <c r="F26" s="22">
        <f>[1]ведомственная!G29</f>
        <v>1000</v>
      </c>
      <c r="G26" s="22">
        <v>2000</v>
      </c>
      <c r="H26" s="22">
        <v>0</v>
      </c>
    </row>
    <row r="27" spans="1:8" ht="188.25" thickBot="1">
      <c r="A27" s="21" t="s">
        <v>26</v>
      </c>
      <c r="B27" s="12" t="s">
        <v>10</v>
      </c>
      <c r="C27" s="12" t="s">
        <v>31</v>
      </c>
      <c r="D27" s="20" t="s">
        <v>32</v>
      </c>
      <c r="E27" s="20">
        <v>100</v>
      </c>
      <c r="F27" s="22">
        <f>+[1]ведомственная!G30</f>
        <v>15547.39811</v>
      </c>
      <c r="G27" s="22">
        <v>16090.796403199998</v>
      </c>
      <c r="H27" s="22">
        <v>16789.582928</v>
      </c>
    </row>
    <row r="28" spans="1:8" ht="132" thickBot="1">
      <c r="A28" s="21" t="s">
        <v>29</v>
      </c>
      <c r="B28" s="12" t="s">
        <v>10</v>
      </c>
      <c r="C28" s="12" t="s">
        <v>31</v>
      </c>
      <c r="D28" s="20" t="s">
        <v>32</v>
      </c>
      <c r="E28" s="20">
        <v>200</v>
      </c>
      <c r="F28" s="22">
        <f>+[1]ведомственная!G31</f>
        <v>2548.3999999999983</v>
      </c>
      <c r="G28" s="22">
        <v>2583.9759999999974</v>
      </c>
      <c r="H28" s="22">
        <v>2908.9519999999998</v>
      </c>
    </row>
    <row r="29" spans="1:8" ht="132" thickBot="1">
      <c r="A29" s="21" t="s">
        <v>33</v>
      </c>
      <c r="B29" s="12" t="s">
        <v>10</v>
      </c>
      <c r="C29" s="12" t="s">
        <v>31</v>
      </c>
      <c r="D29" s="20" t="s">
        <v>32</v>
      </c>
      <c r="E29" s="20">
        <v>800</v>
      </c>
      <c r="F29" s="22">
        <f>+[1]ведомственная!G32</f>
        <v>23.6</v>
      </c>
      <c r="G29" s="22">
        <v>23.6</v>
      </c>
      <c r="H29" s="22">
        <v>23.6</v>
      </c>
    </row>
    <row r="30" spans="1:8" ht="57" thickBot="1">
      <c r="A30" s="11" t="s">
        <v>34</v>
      </c>
      <c r="B30" s="12" t="s">
        <v>10</v>
      </c>
      <c r="C30" s="12" t="s">
        <v>31</v>
      </c>
      <c r="D30" s="25" t="s">
        <v>35</v>
      </c>
      <c r="E30" s="20"/>
      <c r="F30" s="22">
        <f>F31</f>
        <v>931.0095399999999</v>
      </c>
      <c r="G30" s="22">
        <v>0</v>
      </c>
      <c r="H30" s="22">
        <v>0</v>
      </c>
    </row>
    <row r="31" spans="1:8" ht="57" thickBot="1">
      <c r="A31" s="24" t="s">
        <v>36</v>
      </c>
      <c r="B31" s="12" t="s">
        <v>10</v>
      </c>
      <c r="C31" s="12" t="s">
        <v>31</v>
      </c>
      <c r="D31" s="25" t="s">
        <v>37</v>
      </c>
      <c r="E31" s="20"/>
      <c r="F31" s="22">
        <f>SUM(F32:F37)</f>
        <v>931.0095399999999</v>
      </c>
      <c r="G31" s="22">
        <v>0</v>
      </c>
      <c r="H31" s="22">
        <v>0</v>
      </c>
    </row>
    <row r="32" spans="1:8" ht="207" thickBot="1">
      <c r="A32" s="26" t="s">
        <v>38</v>
      </c>
      <c r="B32" s="12" t="s">
        <v>10</v>
      </c>
      <c r="C32" s="12" t="s">
        <v>31</v>
      </c>
      <c r="D32" s="27" t="s">
        <v>381</v>
      </c>
      <c r="E32" s="20">
        <v>100</v>
      </c>
      <c r="F32" s="22">
        <f>+[1]ведомственная!G35</f>
        <v>361.00554</v>
      </c>
      <c r="G32" s="22">
        <v>0</v>
      </c>
      <c r="H32" s="22">
        <v>0</v>
      </c>
    </row>
    <row r="33" spans="1:8" ht="169.5" thickBot="1">
      <c r="A33" s="26" t="s">
        <v>39</v>
      </c>
      <c r="B33" s="12" t="s">
        <v>10</v>
      </c>
      <c r="C33" s="12" t="s">
        <v>31</v>
      </c>
      <c r="D33" s="27" t="s">
        <v>381</v>
      </c>
      <c r="E33" s="20">
        <v>200</v>
      </c>
      <c r="F33" s="22">
        <f>+[1]ведомственная!G36</f>
        <v>75.199999999999989</v>
      </c>
      <c r="G33" s="22">
        <v>0</v>
      </c>
      <c r="H33" s="22">
        <v>0</v>
      </c>
    </row>
    <row r="34" spans="1:8" ht="207" thickBot="1">
      <c r="A34" s="26" t="s">
        <v>38</v>
      </c>
      <c r="B34" s="12" t="s">
        <v>10</v>
      </c>
      <c r="C34" s="12" t="s">
        <v>31</v>
      </c>
      <c r="D34" s="27" t="s">
        <v>382</v>
      </c>
      <c r="E34" s="20">
        <v>100</v>
      </c>
      <c r="F34" s="22">
        <f>+[1]ведомственная!G37</f>
        <v>328.10399999999998</v>
      </c>
      <c r="G34" s="22"/>
      <c r="H34" s="22"/>
    </row>
    <row r="35" spans="1:8" ht="169.5" thickBot="1">
      <c r="A35" s="26" t="s">
        <v>39</v>
      </c>
      <c r="B35" s="12" t="s">
        <v>10</v>
      </c>
      <c r="C35" s="12" t="s">
        <v>31</v>
      </c>
      <c r="D35" s="27" t="s">
        <v>382</v>
      </c>
      <c r="E35" s="20">
        <v>200</v>
      </c>
      <c r="F35" s="22">
        <f>+[1]ведомственная!G38</f>
        <v>75.300000000000011</v>
      </c>
      <c r="G35" s="22"/>
      <c r="H35" s="22"/>
    </row>
    <row r="36" spans="1:8" ht="207" thickBot="1">
      <c r="A36" s="26" t="s">
        <v>38</v>
      </c>
      <c r="B36" s="12" t="s">
        <v>10</v>
      </c>
      <c r="C36" s="12" t="s">
        <v>31</v>
      </c>
      <c r="D36" s="27" t="s">
        <v>383</v>
      </c>
      <c r="E36" s="20">
        <v>100</v>
      </c>
      <c r="F36" s="22">
        <f>+[1]ведомственная!G39</f>
        <v>0</v>
      </c>
      <c r="G36" s="22"/>
      <c r="H36" s="22"/>
    </row>
    <row r="37" spans="1:8" ht="169.5" thickBot="1">
      <c r="A37" s="26" t="s">
        <v>39</v>
      </c>
      <c r="B37" s="12" t="s">
        <v>10</v>
      </c>
      <c r="C37" s="12" t="s">
        <v>31</v>
      </c>
      <c r="D37" s="27" t="s">
        <v>383</v>
      </c>
      <c r="E37" s="20">
        <v>200</v>
      </c>
      <c r="F37" s="22">
        <f>+[1]ведомственная!G40</f>
        <v>91.4</v>
      </c>
      <c r="G37" s="22"/>
      <c r="H37" s="22"/>
    </row>
    <row r="38" spans="1:8" ht="19.5" thickBot="1">
      <c r="A38" s="26" t="s">
        <v>40</v>
      </c>
      <c r="B38" s="12" t="s">
        <v>10</v>
      </c>
      <c r="C38" s="12" t="s">
        <v>41</v>
      </c>
      <c r="D38" s="12"/>
      <c r="E38" s="12"/>
      <c r="F38" s="28">
        <f>+F39</f>
        <v>59.8</v>
      </c>
      <c r="G38" s="28">
        <v>0</v>
      </c>
      <c r="H38" s="28">
        <v>0</v>
      </c>
    </row>
    <row r="39" spans="1:8" ht="38.25" thickBot="1">
      <c r="A39" s="11" t="s">
        <v>13</v>
      </c>
      <c r="B39" s="12" t="s">
        <v>10</v>
      </c>
      <c r="C39" s="12" t="s">
        <v>41</v>
      </c>
      <c r="D39" s="20" t="s">
        <v>14</v>
      </c>
      <c r="E39" s="12"/>
      <c r="F39" s="19">
        <f>+F40</f>
        <v>59.8</v>
      </c>
      <c r="G39" s="19">
        <v>0</v>
      </c>
      <c r="H39" s="19">
        <v>0</v>
      </c>
    </row>
    <row r="40" spans="1:8" ht="38.25" thickBot="1">
      <c r="A40" s="26" t="s">
        <v>15</v>
      </c>
      <c r="B40" s="12" t="s">
        <v>10</v>
      </c>
      <c r="C40" s="12" t="s">
        <v>41</v>
      </c>
      <c r="D40" s="12" t="s">
        <v>16</v>
      </c>
      <c r="E40" s="12"/>
      <c r="F40" s="28">
        <f>+F41</f>
        <v>59.8</v>
      </c>
      <c r="G40" s="28">
        <v>0</v>
      </c>
      <c r="H40" s="28">
        <v>0</v>
      </c>
    </row>
    <row r="41" spans="1:8" ht="75.75" thickBot="1">
      <c r="A41" s="26" t="s">
        <v>42</v>
      </c>
      <c r="B41" s="12" t="s">
        <v>10</v>
      </c>
      <c r="C41" s="12" t="s">
        <v>41</v>
      </c>
      <c r="D41" s="12" t="s">
        <v>43</v>
      </c>
      <c r="E41" s="12"/>
      <c r="F41" s="28">
        <f>+F42</f>
        <v>59.8</v>
      </c>
      <c r="G41" s="28">
        <v>0</v>
      </c>
      <c r="H41" s="28">
        <v>0</v>
      </c>
    </row>
    <row r="42" spans="1:8" ht="75.75" thickBot="1">
      <c r="A42" s="26" t="s">
        <v>44</v>
      </c>
      <c r="B42" s="12" t="s">
        <v>10</v>
      </c>
      <c r="C42" s="12" t="s">
        <v>41</v>
      </c>
      <c r="D42" s="27" t="s">
        <v>45</v>
      </c>
      <c r="E42" s="20">
        <v>200</v>
      </c>
      <c r="F42" s="22">
        <f>+[1]ведомственная!G45</f>
        <v>59.8</v>
      </c>
      <c r="G42" s="22">
        <v>0</v>
      </c>
      <c r="H42" s="22">
        <v>0</v>
      </c>
    </row>
    <row r="43" spans="1:8" ht="57" thickBot="1">
      <c r="A43" s="26" t="s">
        <v>46</v>
      </c>
      <c r="B43" s="12" t="s">
        <v>10</v>
      </c>
      <c r="C43" s="12" t="s">
        <v>47</v>
      </c>
      <c r="D43" s="18"/>
      <c r="E43" s="12"/>
      <c r="F43" s="10">
        <f>+F47+F48+F49+F50+F51</f>
        <v>8170.6994439999999</v>
      </c>
      <c r="G43" s="10">
        <v>8107.5448439999991</v>
      </c>
      <c r="H43" s="10">
        <v>8739.7462720000003</v>
      </c>
    </row>
    <row r="44" spans="1:8" ht="38.25" thickBot="1">
      <c r="A44" s="26" t="s">
        <v>48</v>
      </c>
      <c r="B44" s="12" t="s">
        <v>10</v>
      </c>
      <c r="C44" s="12" t="s">
        <v>47</v>
      </c>
      <c r="D44" s="12" t="s">
        <v>49</v>
      </c>
      <c r="E44" s="12"/>
      <c r="F44" s="10">
        <f>F45</f>
        <v>8170.6994439999999</v>
      </c>
      <c r="G44" s="10">
        <v>8107.5448439999991</v>
      </c>
      <c r="H44" s="10">
        <v>8739.7462720000003</v>
      </c>
    </row>
    <row r="45" spans="1:8" ht="38.25" thickBot="1">
      <c r="A45" s="26" t="s">
        <v>50</v>
      </c>
      <c r="B45" s="12" t="s">
        <v>10</v>
      </c>
      <c r="C45" s="12" t="s">
        <v>47</v>
      </c>
      <c r="D45" s="12" t="s">
        <v>51</v>
      </c>
      <c r="E45" s="12"/>
      <c r="F45" s="10">
        <f>F46</f>
        <v>8170.6994439999999</v>
      </c>
      <c r="G45" s="10">
        <v>8107.5448439999991</v>
      </c>
      <c r="H45" s="10">
        <v>8739.7462720000003</v>
      </c>
    </row>
    <row r="46" spans="1:8" ht="57" thickBot="1">
      <c r="A46" s="26" t="s">
        <v>52</v>
      </c>
      <c r="B46" s="12" t="s">
        <v>10</v>
      </c>
      <c r="C46" s="12" t="s">
        <v>47</v>
      </c>
      <c r="D46" s="12" t="s">
        <v>53</v>
      </c>
      <c r="E46" s="12"/>
      <c r="F46" s="10">
        <f>F47+F48+F49+F50+F51</f>
        <v>8170.6994439999999</v>
      </c>
      <c r="G46" s="10">
        <v>8107.5448439999991</v>
      </c>
      <c r="H46" s="10">
        <v>8739.7462720000003</v>
      </c>
    </row>
    <row r="47" spans="1:8" ht="188.25" thickBot="1">
      <c r="A47" s="21" t="s">
        <v>54</v>
      </c>
      <c r="B47" s="12" t="s">
        <v>10</v>
      </c>
      <c r="C47" s="12" t="s">
        <v>47</v>
      </c>
      <c r="D47" s="20" t="s">
        <v>55</v>
      </c>
      <c r="E47" s="20">
        <v>100</v>
      </c>
      <c r="F47" s="22">
        <f>+[1]ведомственная!G355</f>
        <v>6469.8984</v>
      </c>
      <c r="G47" s="22">
        <v>6696.3448439999993</v>
      </c>
      <c r="H47" s="22">
        <v>6987.490272</v>
      </c>
    </row>
    <row r="48" spans="1:8" ht="150.75" thickBot="1">
      <c r="A48" s="21" t="s">
        <v>56</v>
      </c>
      <c r="B48" s="12" t="s">
        <v>10</v>
      </c>
      <c r="C48" s="12" t="s">
        <v>47</v>
      </c>
      <c r="D48" s="20" t="s">
        <v>55</v>
      </c>
      <c r="E48" s="20">
        <v>200</v>
      </c>
      <c r="F48" s="22">
        <f>+[1]ведомственная!G356</f>
        <v>1367.1999999999998</v>
      </c>
      <c r="G48" s="22">
        <v>1411.1999999999998</v>
      </c>
      <c r="H48" s="22">
        <v>1752.2560000000003</v>
      </c>
    </row>
    <row r="49" spans="1:8" ht="132" thickBot="1">
      <c r="A49" s="21" t="s">
        <v>384</v>
      </c>
      <c r="B49" s="12" t="s">
        <v>10</v>
      </c>
      <c r="C49" s="12" t="s">
        <v>47</v>
      </c>
      <c r="D49" s="20" t="s">
        <v>55</v>
      </c>
      <c r="E49" s="20">
        <v>800</v>
      </c>
      <c r="F49" s="22">
        <f>+[1]ведомственная!G357</f>
        <v>0</v>
      </c>
      <c r="G49" s="22">
        <v>0</v>
      </c>
      <c r="H49" s="22">
        <v>0</v>
      </c>
    </row>
    <row r="50" spans="1:8" ht="188.25" thickBot="1">
      <c r="A50" s="21" t="s">
        <v>54</v>
      </c>
      <c r="B50" s="12" t="s">
        <v>10</v>
      </c>
      <c r="C50" s="12" t="s">
        <v>47</v>
      </c>
      <c r="D50" s="20" t="s">
        <v>385</v>
      </c>
      <c r="E50" s="20">
        <v>100</v>
      </c>
      <c r="F50" s="22">
        <f>+[1]ведомственная!G358</f>
        <v>333.60104400000006</v>
      </c>
      <c r="G50" s="22"/>
      <c r="H50" s="22"/>
    </row>
    <row r="51" spans="1:8" ht="150.75" thickBot="1">
      <c r="A51" s="21" t="s">
        <v>56</v>
      </c>
      <c r="B51" s="12" t="s">
        <v>10</v>
      </c>
      <c r="C51" s="12" t="s">
        <v>47</v>
      </c>
      <c r="D51" s="20" t="s">
        <v>385</v>
      </c>
      <c r="E51" s="20">
        <v>200</v>
      </c>
      <c r="F51" s="22">
        <f>+[1]ведомственная!G359</f>
        <v>0</v>
      </c>
      <c r="G51" s="22"/>
      <c r="H51" s="22"/>
    </row>
    <row r="52" spans="1:8" ht="19.5" thickBot="1">
      <c r="A52" s="26" t="s">
        <v>386</v>
      </c>
      <c r="B52" s="12" t="s">
        <v>10</v>
      </c>
      <c r="C52" s="12" t="s">
        <v>57</v>
      </c>
      <c r="D52" s="12"/>
      <c r="E52" s="12"/>
      <c r="F52" s="28">
        <f>+F53</f>
        <v>0</v>
      </c>
      <c r="G52" s="28">
        <v>0</v>
      </c>
      <c r="H52" s="28">
        <v>0</v>
      </c>
    </row>
    <row r="53" spans="1:8" ht="38.25" thickBot="1">
      <c r="A53" s="11" t="s">
        <v>13</v>
      </c>
      <c r="B53" s="12" t="s">
        <v>10</v>
      </c>
      <c r="C53" s="12" t="s">
        <v>57</v>
      </c>
      <c r="D53" s="20" t="s">
        <v>14</v>
      </c>
      <c r="E53" s="12"/>
      <c r="F53" s="19">
        <f>+F54</f>
        <v>0</v>
      </c>
      <c r="G53" s="19">
        <v>0</v>
      </c>
      <c r="H53" s="19">
        <v>0</v>
      </c>
    </row>
    <row r="54" spans="1:8" ht="38.25" thickBot="1">
      <c r="A54" s="26" t="s">
        <v>15</v>
      </c>
      <c r="B54" s="12" t="s">
        <v>10</v>
      </c>
      <c r="C54" s="12" t="s">
        <v>57</v>
      </c>
      <c r="D54" s="12" t="s">
        <v>16</v>
      </c>
      <c r="E54" s="12"/>
      <c r="F54" s="28">
        <f>+F55</f>
        <v>0</v>
      </c>
      <c r="G54" s="28">
        <v>0</v>
      </c>
      <c r="H54" s="28">
        <v>0</v>
      </c>
    </row>
    <row r="55" spans="1:8" ht="57" thickBot="1">
      <c r="A55" s="26" t="s">
        <v>387</v>
      </c>
      <c r="B55" s="12" t="s">
        <v>10</v>
      </c>
      <c r="C55" s="12" t="s">
        <v>57</v>
      </c>
      <c r="D55" s="12" t="s">
        <v>388</v>
      </c>
      <c r="E55" s="12"/>
      <c r="F55" s="28">
        <f>+F56</f>
        <v>0</v>
      </c>
      <c r="G55" s="28">
        <v>0</v>
      </c>
      <c r="H55" s="28">
        <v>0</v>
      </c>
    </row>
    <row r="56" spans="1:8" ht="75.75" thickBot="1">
      <c r="A56" s="26" t="s">
        <v>389</v>
      </c>
      <c r="B56" s="12" t="s">
        <v>10</v>
      </c>
      <c r="C56" s="12" t="s">
        <v>57</v>
      </c>
      <c r="D56" s="27" t="s">
        <v>390</v>
      </c>
      <c r="E56" s="20">
        <v>200</v>
      </c>
      <c r="F56" s="22">
        <f>+[1]ведомственная!G50</f>
        <v>0</v>
      </c>
      <c r="G56" s="22">
        <v>0</v>
      </c>
      <c r="H56" s="22">
        <v>0</v>
      </c>
    </row>
    <row r="57" spans="1:8" ht="19.5" thickBot="1">
      <c r="A57" s="21" t="s">
        <v>58</v>
      </c>
      <c r="B57" s="12" t="s">
        <v>10</v>
      </c>
      <c r="C57" s="12" t="s">
        <v>59</v>
      </c>
      <c r="D57" s="18"/>
      <c r="E57" s="12"/>
      <c r="F57" s="22">
        <f>+F58</f>
        <v>100</v>
      </c>
      <c r="G57" s="22">
        <v>100</v>
      </c>
      <c r="H57" s="22">
        <v>100</v>
      </c>
    </row>
    <row r="58" spans="1:8" ht="38.25" thickBot="1">
      <c r="A58" s="11" t="s">
        <v>13</v>
      </c>
      <c r="B58" s="12" t="s">
        <v>10</v>
      </c>
      <c r="C58" s="12" t="s">
        <v>59</v>
      </c>
      <c r="D58" s="20" t="s">
        <v>14</v>
      </c>
      <c r="E58" s="12"/>
      <c r="F58" s="19">
        <f>+F59</f>
        <v>100</v>
      </c>
      <c r="G58" s="19">
        <v>100</v>
      </c>
      <c r="H58" s="19">
        <v>100</v>
      </c>
    </row>
    <row r="59" spans="1:8" ht="38.25" thickBot="1">
      <c r="A59" s="26" t="s">
        <v>15</v>
      </c>
      <c r="B59" s="12" t="s">
        <v>10</v>
      </c>
      <c r="C59" s="12" t="s">
        <v>59</v>
      </c>
      <c r="D59" s="12" t="s">
        <v>16</v>
      </c>
      <c r="E59" s="12"/>
      <c r="F59" s="28">
        <f>+F60</f>
        <v>100</v>
      </c>
      <c r="G59" s="28">
        <v>100</v>
      </c>
      <c r="H59" s="28">
        <v>100</v>
      </c>
    </row>
    <row r="60" spans="1:8" ht="57" thickBot="1">
      <c r="A60" s="21" t="s">
        <v>60</v>
      </c>
      <c r="B60" s="12" t="s">
        <v>10</v>
      </c>
      <c r="C60" s="12" t="s">
        <v>59</v>
      </c>
      <c r="D60" s="12" t="s">
        <v>61</v>
      </c>
      <c r="E60" s="12"/>
      <c r="F60" s="22">
        <f>+F61</f>
        <v>100</v>
      </c>
      <c r="G60" s="22">
        <v>100</v>
      </c>
      <c r="H60" s="22">
        <v>100</v>
      </c>
    </row>
    <row r="61" spans="1:8" ht="94.5" thickBot="1">
      <c r="A61" s="26" t="s">
        <v>62</v>
      </c>
      <c r="B61" s="12" t="s">
        <v>10</v>
      </c>
      <c r="C61" s="12" t="s">
        <v>59</v>
      </c>
      <c r="D61" s="27" t="s">
        <v>63</v>
      </c>
      <c r="E61" s="27">
        <v>800</v>
      </c>
      <c r="F61" s="28">
        <f>+[1]ведомственная!G55</f>
        <v>100</v>
      </c>
      <c r="G61" s="28">
        <v>100</v>
      </c>
      <c r="H61" s="28">
        <v>100</v>
      </c>
    </row>
    <row r="62" spans="1:8" ht="19.5" thickBot="1">
      <c r="A62" s="26" t="s">
        <v>64</v>
      </c>
      <c r="B62" s="12" t="s">
        <v>10</v>
      </c>
      <c r="C62" s="12" t="s">
        <v>65</v>
      </c>
      <c r="D62" s="12"/>
      <c r="E62" s="12"/>
      <c r="F62" s="28">
        <f>+F63+F78+F83+F91</f>
        <v>28136.065589999998</v>
      </c>
      <c r="G62" s="28">
        <v>21040.192984900001</v>
      </c>
      <c r="H62" s="28">
        <v>22201.215024000005</v>
      </c>
    </row>
    <row r="63" spans="1:8" ht="38.25" thickBot="1">
      <c r="A63" s="11" t="s">
        <v>13</v>
      </c>
      <c r="B63" s="12" t="s">
        <v>10</v>
      </c>
      <c r="C63" s="12" t="s">
        <v>65</v>
      </c>
      <c r="D63" s="20" t="s">
        <v>14</v>
      </c>
      <c r="E63" s="12"/>
      <c r="F63" s="19">
        <f>+F64+F73</f>
        <v>15247.338575999998</v>
      </c>
      <c r="G63" s="19">
        <v>15767.5926199</v>
      </c>
      <c r="H63" s="19">
        <v>16740.130024000002</v>
      </c>
    </row>
    <row r="64" spans="1:8" ht="57" thickBot="1">
      <c r="A64" s="26" t="s">
        <v>34</v>
      </c>
      <c r="B64" s="12" t="s">
        <v>10</v>
      </c>
      <c r="C64" s="12" t="s">
        <v>65</v>
      </c>
      <c r="D64" s="12" t="s">
        <v>35</v>
      </c>
      <c r="E64" s="12"/>
      <c r="F64" s="28">
        <f>+F65</f>
        <v>1229.0425760000001</v>
      </c>
      <c r="G64" s="28">
        <v>1276.5733099000001</v>
      </c>
      <c r="H64" s="28">
        <v>1325.2080639999999</v>
      </c>
    </row>
    <row r="65" spans="1:8" ht="57" thickBot="1">
      <c r="A65" s="26" t="s">
        <v>36</v>
      </c>
      <c r="B65" s="12" t="s">
        <v>10</v>
      </c>
      <c r="C65" s="12" t="s">
        <v>65</v>
      </c>
      <c r="D65" s="12" t="s">
        <v>37</v>
      </c>
      <c r="E65" s="12"/>
      <c r="F65" s="28">
        <f>+F66+F67+F68+F69+F70+F71+F72</f>
        <v>1229.0425760000001</v>
      </c>
      <c r="G65" s="28">
        <v>1276.5733099000001</v>
      </c>
      <c r="H65" s="28">
        <v>1325.2080639999999</v>
      </c>
    </row>
    <row r="66" spans="1:8" ht="188.25" thickBot="1">
      <c r="A66" s="26" t="s">
        <v>66</v>
      </c>
      <c r="B66" s="12" t="s">
        <v>10</v>
      </c>
      <c r="C66" s="12" t="s">
        <v>65</v>
      </c>
      <c r="D66" s="27" t="s">
        <v>67</v>
      </c>
      <c r="E66" s="20">
        <v>100</v>
      </c>
      <c r="F66" s="22">
        <f>+[1]ведомственная!G60</f>
        <v>380.39883000000003</v>
      </c>
      <c r="G66" s="22">
        <v>393.79364325</v>
      </c>
      <c r="H66" s="22">
        <v>409.75502399999999</v>
      </c>
    </row>
    <row r="67" spans="1:8" ht="132" thickBot="1">
      <c r="A67" s="26" t="s">
        <v>68</v>
      </c>
      <c r="B67" s="12" t="s">
        <v>10</v>
      </c>
      <c r="C67" s="12" t="s">
        <v>65</v>
      </c>
      <c r="D67" s="27" t="s">
        <v>67</v>
      </c>
      <c r="E67" s="20">
        <v>200</v>
      </c>
      <c r="F67" s="22">
        <f>+[1]ведомственная!G61</f>
        <v>4.6000000000000227</v>
      </c>
      <c r="G67" s="22">
        <v>7.2000000000000455</v>
      </c>
      <c r="H67" s="22">
        <v>7.2400000000000091</v>
      </c>
    </row>
    <row r="68" spans="1:8" ht="225.75" thickBot="1">
      <c r="A68" s="26" t="s">
        <v>69</v>
      </c>
      <c r="B68" s="12" t="s">
        <v>10</v>
      </c>
      <c r="C68" s="12" t="s">
        <v>65</v>
      </c>
      <c r="D68" s="27" t="s">
        <v>70</v>
      </c>
      <c r="E68" s="27">
        <v>100</v>
      </c>
      <c r="F68" s="10">
        <f>+[1]ведомственная!G62</f>
        <v>416.24419199999994</v>
      </c>
      <c r="G68" s="10">
        <v>430.77770190000001</v>
      </c>
      <c r="H68" s="10">
        <v>448.42442399999999</v>
      </c>
    </row>
    <row r="69" spans="1:8" ht="169.5" thickBot="1">
      <c r="A69" s="26" t="s">
        <v>71</v>
      </c>
      <c r="B69" s="12" t="s">
        <v>10</v>
      </c>
      <c r="C69" s="12" t="s">
        <v>65</v>
      </c>
      <c r="D69" s="27" t="s">
        <v>70</v>
      </c>
      <c r="E69" s="27">
        <v>200</v>
      </c>
      <c r="F69" s="10">
        <f>+[1]ведомственная!G63</f>
        <v>8.8000000000000114</v>
      </c>
      <c r="G69" s="10">
        <v>10.800000000000011</v>
      </c>
      <c r="H69" s="10">
        <v>10.800000000000011</v>
      </c>
    </row>
    <row r="70" spans="1:8" ht="225.75" thickBot="1">
      <c r="A70" s="26" t="s">
        <v>72</v>
      </c>
      <c r="B70" s="12" t="s">
        <v>10</v>
      </c>
      <c r="C70" s="12" t="s">
        <v>65</v>
      </c>
      <c r="D70" s="27" t="s">
        <v>73</v>
      </c>
      <c r="E70" s="27">
        <v>100</v>
      </c>
      <c r="F70" s="10">
        <f>+[1]ведомственная!G64</f>
        <v>393.49955399999999</v>
      </c>
      <c r="G70" s="10">
        <v>407.20196475</v>
      </c>
      <c r="H70" s="10">
        <v>421.98861599999998</v>
      </c>
    </row>
    <row r="71" spans="1:8" ht="169.5" thickBot="1">
      <c r="A71" s="26" t="s">
        <v>74</v>
      </c>
      <c r="B71" s="12" t="s">
        <v>10</v>
      </c>
      <c r="C71" s="12" t="s">
        <v>65</v>
      </c>
      <c r="D71" s="27" t="s">
        <v>73</v>
      </c>
      <c r="E71" s="27">
        <v>200</v>
      </c>
      <c r="F71" s="10">
        <f>+[1]ведомственная!G65</f>
        <v>25.5</v>
      </c>
      <c r="G71" s="10">
        <v>26.800000000000011</v>
      </c>
      <c r="H71" s="10">
        <v>27</v>
      </c>
    </row>
    <row r="72" spans="1:8" ht="132" thickBot="1">
      <c r="A72" s="26" t="s">
        <v>391</v>
      </c>
      <c r="B72" s="12" t="s">
        <v>10</v>
      </c>
      <c r="C72" s="12" t="s">
        <v>65</v>
      </c>
      <c r="D72" s="27"/>
      <c r="E72" s="27">
        <v>200</v>
      </c>
      <c r="F72" s="10">
        <f>[1]программы!G31</f>
        <v>0</v>
      </c>
      <c r="G72" s="10">
        <v>0</v>
      </c>
      <c r="H72" s="10">
        <v>0</v>
      </c>
    </row>
    <row r="73" spans="1:8" ht="38.25" thickBot="1">
      <c r="A73" s="26" t="s">
        <v>15</v>
      </c>
      <c r="B73" s="12" t="s">
        <v>10</v>
      </c>
      <c r="C73" s="12" t="s">
        <v>65</v>
      </c>
      <c r="D73" s="12" t="s">
        <v>16</v>
      </c>
      <c r="E73" s="12"/>
      <c r="F73" s="13">
        <f>+F74</f>
        <v>14018.295999999998</v>
      </c>
      <c r="G73" s="13">
        <v>14491.01931</v>
      </c>
      <c r="H73" s="13">
        <v>15414.921960000001</v>
      </c>
    </row>
    <row r="74" spans="1:8" ht="57" thickBot="1">
      <c r="A74" s="26" t="s">
        <v>60</v>
      </c>
      <c r="B74" s="12" t="s">
        <v>10</v>
      </c>
      <c r="C74" s="12" t="s">
        <v>65</v>
      </c>
      <c r="D74" s="12" t="s">
        <v>61</v>
      </c>
      <c r="E74" s="12"/>
      <c r="F74" s="13">
        <f>+F75+F76+F77</f>
        <v>14018.295999999998</v>
      </c>
      <c r="G74" s="13">
        <v>14491.01931</v>
      </c>
      <c r="H74" s="13">
        <v>15414.921960000001</v>
      </c>
    </row>
    <row r="75" spans="1:8" ht="150.75" thickBot="1">
      <c r="A75" s="26" t="s">
        <v>75</v>
      </c>
      <c r="B75" s="12" t="s">
        <v>10</v>
      </c>
      <c r="C75" s="12" t="s">
        <v>65</v>
      </c>
      <c r="D75" s="27" t="s">
        <v>76</v>
      </c>
      <c r="E75" s="27">
        <v>100</v>
      </c>
      <c r="F75" s="10">
        <f>+[1]ведомственная!G264</f>
        <v>9459.4259999999995</v>
      </c>
      <c r="G75" s="10">
        <v>9790.4009099999985</v>
      </c>
      <c r="H75" s="10">
        <v>10251.797160000002</v>
      </c>
    </row>
    <row r="76" spans="1:8" ht="113.25" thickBot="1">
      <c r="A76" s="26" t="s">
        <v>77</v>
      </c>
      <c r="B76" s="12" t="s">
        <v>10</v>
      </c>
      <c r="C76" s="12" t="s">
        <v>65</v>
      </c>
      <c r="D76" s="27" t="s">
        <v>76</v>
      </c>
      <c r="E76" s="27">
        <v>200</v>
      </c>
      <c r="F76" s="10">
        <f>+[1]ведомственная!G265</f>
        <v>4470.869999999999</v>
      </c>
      <c r="G76" s="10">
        <v>4612.6184000000012</v>
      </c>
      <c r="H76" s="10">
        <v>5075.1247999999996</v>
      </c>
    </row>
    <row r="77" spans="1:8" ht="94.5" thickBot="1">
      <c r="A77" s="26" t="s">
        <v>78</v>
      </c>
      <c r="B77" s="12" t="s">
        <v>10</v>
      </c>
      <c r="C77" s="12" t="s">
        <v>65</v>
      </c>
      <c r="D77" s="27" t="s">
        <v>76</v>
      </c>
      <c r="E77" s="27">
        <v>800</v>
      </c>
      <c r="F77" s="10">
        <f>+[1]ведомственная!G266</f>
        <v>88</v>
      </c>
      <c r="G77" s="10">
        <v>88</v>
      </c>
      <c r="H77" s="10">
        <v>88</v>
      </c>
    </row>
    <row r="78" spans="1:8" ht="57" thickBot="1">
      <c r="A78" s="26" t="s">
        <v>79</v>
      </c>
      <c r="B78" s="12" t="s">
        <v>10</v>
      </c>
      <c r="C78" s="12" t="s">
        <v>65</v>
      </c>
      <c r="D78" s="12" t="s">
        <v>80</v>
      </c>
      <c r="E78" s="12"/>
      <c r="F78" s="28">
        <f>+F79</f>
        <v>1269.960384</v>
      </c>
      <c r="G78" s="28">
        <v>1316.419778</v>
      </c>
      <c r="H78" s="28">
        <v>1363.7753439999999</v>
      </c>
    </row>
    <row r="79" spans="1:8" ht="57" thickBot="1">
      <c r="A79" s="26" t="s">
        <v>81</v>
      </c>
      <c r="B79" s="12" t="s">
        <v>10</v>
      </c>
      <c r="C79" s="12" t="s">
        <v>65</v>
      </c>
      <c r="D79" s="12" t="s">
        <v>82</v>
      </c>
      <c r="E79" s="12"/>
      <c r="F79" s="28">
        <f>+F80</f>
        <v>1269.960384</v>
      </c>
      <c r="G79" s="28">
        <v>1316.419778</v>
      </c>
      <c r="H79" s="28">
        <v>1363.7753439999999</v>
      </c>
    </row>
    <row r="80" spans="1:8" ht="57" thickBot="1">
      <c r="A80" s="26" t="s">
        <v>83</v>
      </c>
      <c r="B80" s="12" t="s">
        <v>10</v>
      </c>
      <c r="C80" s="12" t="s">
        <v>65</v>
      </c>
      <c r="D80" s="12" t="s">
        <v>84</v>
      </c>
      <c r="E80" s="12"/>
      <c r="F80" s="28">
        <f>+F81+F82</f>
        <v>1269.960384</v>
      </c>
      <c r="G80" s="28">
        <v>1316.419778</v>
      </c>
      <c r="H80" s="28">
        <v>1363.7753439999999</v>
      </c>
    </row>
    <row r="81" spans="1:8" ht="244.5" thickBot="1">
      <c r="A81" s="26" t="s">
        <v>85</v>
      </c>
      <c r="B81" s="12" t="s">
        <v>10</v>
      </c>
      <c r="C81" s="12" t="s">
        <v>65</v>
      </c>
      <c r="D81" s="27" t="s">
        <v>86</v>
      </c>
      <c r="E81" s="27">
        <v>100</v>
      </c>
      <c r="F81" s="10">
        <f>+[1]ведомственная!G149</f>
        <v>1269.960384</v>
      </c>
      <c r="G81" s="10">
        <v>1314.419778</v>
      </c>
      <c r="H81" s="10">
        <v>1361.725344</v>
      </c>
    </row>
    <row r="82" spans="1:8" ht="207" thickBot="1">
      <c r="A82" s="26" t="s">
        <v>87</v>
      </c>
      <c r="B82" s="12" t="s">
        <v>10</v>
      </c>
      <c r="C82" s="12" t="s">
        <v>65</v>
      </c>
      <c r="D82" s="27" t="s">
        <v>86</v>
      </c>
      <c r="E82" s="27">
        <v>200</v>
      </c>
      <c r="F82" s="10">
        <f>+[1]ведомственная!G150</f>
        <v>0</v>
      </c>
      <c r="G82" s="10">
        <v>2</v>
      </c>
      <c r="H82" s="10">
        <v>2.0499999999999545</v>
      </c>
    </row>
    <row r="83" spans="1:8" ht="38.25" thickBot="1">
      <c r="A83" s="26" t="s">
        <v>48</v>
      </c>
      <c r="B83" s="12" t="s">
        <v>10</v>
      </c>
      <c r="C83" s="12" t="s">
        <v>65</v>
      </c>
      <c r="D83" s="12" t="s">
        <v>49</v>
      </c>
      <c r="E83" s="12"/>
      <c r="F83" s="28">
        <f>+F84+F87</f>
        <v>10137.298429999999</v>
      </c>
      <c r="G83" s="28">
        <v>3000</v>
      </c>
      <c r="H83" s="28">
        <v>3000</v>
      </c>
    </row>
    <row r="84" spans="1:8" ht="38.25" thickBot="1">
      <c r="A84" s="26" t="s">
        <v>88</v>
      </c>
      <c r="B84" s="12" t="s">
        <v>10</v>
      </c>
      <c r="C84" s="12" t="s">
        <v>65</v>
      </c>
      <c r="D84" s="12" t="s">
        <v>89</v>
      </c>
      <c r="E84" s="12"/>
      <c r="F84" s="28">
        <f>+F85</f>
        <v>3500</v>
      </c>
      <c r="G84" s="28">
        <v>3000</v>
      </c>
      <c r="H84" s="28">
        <v>3000</v>
      </c>
    </row>
    <row r="85" spans="1:8" ht="38.25" thickBot="1">
      <c r="A85" s="26" t="s">
        <v>90</v>
      </c>
      <c r="B85" s="12" t="s">
        <v>10</v>
      </c>
      <c r="C85" s="12" t="s">
        <v>65</v>
      </c>
      <c r="D85" s="12" t="s">
        <v>91</v>
      </c>
      <c r="E85" s="12"/>
      <c r="F85" s="28">
        <f>+F86</f>
        <v>3500</v>
      </c>
      <c r="G85" s="28">
        <v>3000</v>
      </c>
      <c r="H85" s="28">
        <v>3000</v>
      </c>
    </row>
    <row r="86" spans="1:8" ht="113.25" thickBot="1">
      <c r="A86" s="26" t="s">
        <v>92</v>
      </c>
      <c r="B86" s="12" t="s">
        <v>10</v>
      </c>
      <c r="C86" s="12" t="s">
        <v>65</v>
      </c>
      <c r="D86" s="27" t="s">
        <v>93</v>
      </c>
      <c r="E86" s="27">
        <v>800</v>
      </c>
      <c r="F86" s="29">
        <f>+[1]ведомственная!G364</f>
        <v>3500</v>
      </c>
      <c r="G86" s="29">
        <v>3000</v>
      </c>
      <c r="H86" s="29">
        <v>3000</v>
      </c>
    </row>
    <row r="87" spans="1:8" ht="38.25" thickBot="1">
      <c r="A87" s="26" t="s">
        <v>50</v>
      </c>
      <c r="B87" s="12" t="s">
        <v>10</v>
      </c>
      <c r="C87" s="12" t="s">
        <v>65</v>
      </c>
      <c r="D87" s="12" t="s">
        <v>361</v>
      </c>
      <c r="E87" s="12"/>
      <c r="F87" s="28">
        <f>F88</f>
        <v>6637.2984299999998</v>
      </c>
      <c r="G87" s="28">
        <v>0</v>
      </c>
      <c r="H87" s="28">
        <v>0</v>
      </c>
    </row>
    <row r="88" spans="1:8" ht="19.5" thickBot="1">
      <c r="A88" s="26"/>
      <c r="B88" s="12" t="s">
        <v>10</v>
      </c>
      <c r="C88" s="12" t="s">
        <v>65</v>
      </c>
      <c r="D88" s="12"/>
      <c r="E88" s="12"/>
      <c r="F88" s="28">
        <f>F89+F90</f>
        <v>6637.2984299999998</v>
      </c>
      <c r="G88" s="28">
        <v>0</v>
      </c>
      <c r="H88" s="28">
        <v>0</v>
      </c>
    </row>
    <row r="89" spans="1:8" ht="188.25" thickBot="1">
      <c r="A89" s="26" t="s">
        <v>54</v>
      </c>
      <c r="B89" s="12" t="s">
        <v>10</v>
      </c>
      <c r="C89" s="12" t="s">
        <v>65</v>
      </c>
      <c r="D89" s="27" t="s">
        <v>380</v>
      </c>
      <c r="E89" s="27">
        <v>100</v>
      </c>
      <c r="F89" s="29">
        <f>[1]ведомственная!G367</f>
        <v>6343.2984299999998</v>
      </c>
      <c r="G89" s="29">
        <v>0</v>
      </c>
      <c r="H89" s="29">
        <v>0</v>
      </c>
    </row>
    <row r="90" spans="1:8" ht="150.75" thickBot="1">
      <c r="A90" s="26" t="s">
        <v>56</v>
      </c>
      <c r="B90" s="12" t="s">
        <v>10</v>
      </c>
      <c r="C90" s="12" t="s">
        <v>65</v>
      </c>
      <c r="D90" s="27" t="s">
        <v>380</v>
      </c>
      <c r="E90" s="27">
        <v>200</v>
      </c>
      <c r="F90" s="29">
        <f>[1]ведомственная!G368</f>
        <v>294</v>
      </c>
      <c r="G90" s="29">
        <v>0</v>
      </c>
      <c r="H90" s="29">
        <v>0</v>
      </c>
    </row>
    <row r="91" spans="1:8" ht="75.75" thickBot="1">
      <c r="A91" s="26" t="s">
        <v>94</v>
      </c>
      <c r="B91" s="12" t="s">
        <v>10</v>
      </c>
      <c r="C91" s="12" t="s">
        <v>65</v>
      </c>
      <c r="D91" s="12" t="s">
        <v>95</v>
      </c>
      <c r="E91" s="12"/>
      <c r="F91" s="10">
        <f>+F92+F95</f>
        <v>1481.4682</v>
      </c>
      <c r="G91" s="10">
        <v>956.18058699999995</v>
      </c>
      <c r="H91" s="10">
        <v>1097.3096559999999</v>
      </c>
    </row>
    <row r="92" spans="1:8" ht="57" thickBot="1">
      <c r="A92" s="26" t="s">
        <v>96</v>
      </c>
      <c r="B92" s="12" t="s">
        <v>10</v>
      </c>
      <c r="C92" s="12" t="s">
        <v>65</v>
      </c>
      <c r="D92" s="12" t="s">
        <v>97</v>
      </c>
      <c r="E92" s="12"/>
      <c r="F92" s="28">
        <f>+F93</f>
        <v>570</v>
      </c>
      <c r="G92" s="28">
        <v>50</v>
      </c>
      <c r="H92" s="28">
        <v>100</v>
      </c>
    </row>
    <row r="93" spans="1:8" ht="57" thickBot="1">
      <c r="A93" s="26" t="s">
        <v>98</v>
      </c>
      <c r="B93" s="12" t="s">
        <v>10</v>
      </c>
      <c r="C93" s="12" t="s">
        <v>65</v>
      </c>
      <c r="D93" s="12" t="s">
        <v>99</v>
      </c>
      <c r="E93" s="12"/>
      <c r="F93" s="28">
        <f>+F94</f>
        <v>570</v>
      </c>
      <c r="G93" s="28">
        <v>50</v>
      </c>
      <c r="H93" s="28">
        <v>100</v>
      </c>
    </row>
    <row r="94" spans="1:8" ht="169.5" thickBot="1">
      <c r="A94" s="26" t="s">
        <v>100</v>
      </c>
      <c r="B94" s="12" t="s">
        <v>10</v>
      </c>
      <c r="C94" s="12" t="s">
        <v>65</v>
      </c>
      <c r="D94" s="27" t="s">
        <v>101</v>
      </c>
      <c r="E94" s="27">
        <v>200</v>
      </c>
      <c r="F94" s="10">
        <f>+[1]ведомственная!G270</f>
        <v>570</v>
      </c>
      <c r="G94" s="10">
        <v>50</v>
      </c>
      <c r="H94" s="10">
        <v>100</v>
      </c>
    </row>
    <row r="95" spans="1:8" ht="38.25" thickBot="1">
      <c r="A95" s="26" t="s">
        <v>50</v>
      </c>
      <c r="B95" s="12" t="s">
        <v>10</v>
      </c>
      <c r="C95" s="12" t="s">
        <v>65</v>
      </c>
      <c r="D95" s="27" t="s">
        <v>102</v>
      </c>
      <c r="E95" s="27"/>
      <c r="F95" s="10">
        <f>+F96</f>
        <v>911.46820000000002</v>
      </c>
      <c r="G95" s="10">
        <v>906.18058699999995</v>
      </c>
      <c r="H95" s="10">
        <v>997.30965600000002</v>
      </c>
    </row>
    <row r="96" spans="1:8" ht="38.25" thickBot="1">
      <c r="A96" s="26" t="s">
        <v>103</v>
      </c>
      <c r="B96" s="12" t="s">
        <v>10</v>
      </c>
      <c r="C96" s="12" t="s">
        <v>65</v>
      </c>
      <c r="D96" s="27" t="s">
        <v>104</v>
      </c>
      <c r="E96" s="27"/>
      <c r="F96" s="10">
        <f>+F97+F98</f>
        <v>911.46820000000002</v>
      </c>
      <c r="G96" s="10">
        <v>906.18058699999995</v>
      </c>
      <c r="H96" s="10">
        <v>997.30965600000002</v>
      </c>
    </row>
    <row r="97" spans="1:8" ht="132" thickBot="1">
      <c r="A97" s="26" t="s">
        <v>105</v>
      </c>
      <c r="B97" s="12" t="s">
        <v>10</v>
      </c>
      <c r="C97" s="12" t="s">
        <v>65</v>
      </c>
      <c r="D97" s="30" t="s">
        <v>106</v>
      </c>
      <c r="E97" s="30" t="s">
        <v>107</v>
      </c>
      <c r="F97" s="10">
        <f>+[1]ведомственная!G273</f>
        <v>33.5</v>
      </c>
      <c r="G97" s="10">
        <v>0</v>
      </c>
      <c r="H97" s="10">
        <v>0</v>
      </c>
    </row>
    <row r="98" spans="1:8" ht="169.5" thickBot="1">
      <c r="A98" s="26" t="s">
        <v>108</v>
      </c>
      <c r="B98" s="12" t="s">
        <v>10</v>
      </c>
      <c r="C98" s="12" t="s">
        <v>65</v>
      </c>
      <c r="D98" s="27" t="s">
        <v>106</v>
      </c>
      <c r="E98" s="27">
        <v>600</v>
      </c>
      <c r="F98" s="10">
        <f>+[1]ведомственная!G274</f>
        <v>877.96820000000002</v>
      </c>
      <c r="G98" s="10">
        <v>906.18058699999995</v>
      </c>
      <c r="H98" s="10">
        <v>997.30965600000002</v>
      </c>
    </row>
    <row r="99" spans="1:8" ht="38.25" thickBot="1">
      <c r="A99" s="31" t="s">
        <v>109</v>
      </c>
      <c r="B99" s="18" t="s">
        <v>22</v>
      </c>
      <c r="C99" s="18"/>
      <c r="D99" s="12"/>
      <c r="E99" s="12"/>
      <c r="F99" s="32">
        <f>+F100</f>
        <v>3837.2067999999999</v>
      </c>
      <c r="G99" s="32">
        <v>3096.3245379999998</v>
      </c>
      <c r="H99" s="32">
        <v>3549.4422759999998</v>
      </c>
    </row>
    <row r="100" spans="1:8" ht="57" thickBot="1">
      <c r="A100" s="11" t="s">
        <v>110</v>
      </c>
      <c r="B100" s="12" t="s">
        <v>22</v>
      </c>
      <c r="C100" s="12" t="s">
        <v>111</v>
      </c>
      <c r="D100" s="12"/>
      <c r="E100" s="12"/>
      <c r="F100" s="13">
        <f>+F101</f>
        <v>3837.2067999999999</v>
      </c>
      <c r="G100" s="13">
        <v>3096.3245379999998</v>
      </c>
      <c r="H100" s="13">
        <v>3549.4422759999998</v>
      </c>
    </row>
    <row r="101" spans="1:8" ht="75.75" thickBot="1">
      <c r="A101" s="26" t="s">
        <v>112</v>
      </c>
      <c r="B101" s="12" t="s">
        <v>22</v>
      </c>
      <c r="C101" s="12" t="s">
        <v>111</v>
      </c>
      <c r="D101" s="12" t="s">
        <v>113</v>
      </c>
      <c r="E101" s="12"/>
      <c r="F101" s="13">
        <f>+F102+F104+F106</f>
        <v>3837.2067999999999</v>
      </c>
      <c r="G101" s="13">
        <v>3096.3245379999998</v>
      </c>
      <c r="H101" s="13">
        <v>3549.4422759999998</v>
      </c>
    </row>
    <row r="102" spans="1:8" ht="38.25" thickBot="1">
      <c r="A102" s="11" t="s">
        <v>114</v>
      </c>
      <c r="B102" s="12" t="s">
        <v>22</v>
      </c>
      <c r="C102" s="12" t="s">
        <v>111</v>
      </c>
      <c r="D102" s="12" t="s">
        <v>115</v>
      </c>
      <c r="E102" s="12"/>
      <c r="F102" s="13">
        <f>+F103</f>
        <v>302</v>
      </c>
      <c r="G102" s="13">
        <v>0</v>
      </c>
      <c r="H102" s="13">
        <v>100</v>
      </c>
    </row>
    <row r="103" spans="1:8" ht="113.25" thickBot="1">
      <c r="A103" s="11" t="s">
        <v>116</v>
      </c>
      <c r="B103" s="12" t="s">
        <v>22</v>
      </c>
      <c r="C103" s="12" t="s">
        <v>111</v>
      </c>
      <c r="D103" s="20" t="s">
        <v>117</v>
      </c>
      <c r="E103" s="20">
        <v>800</v>
      </c>
      <c r="F103" s="13">
        <f>+[1]ведомственная!G279</f>
        <v>302</v>
      </c>
      <c r="G103" s="13">
        <v>0</v>
      </c>
      <c r="H103" s="13">
        <v>100</v>
      </c>
    </row>
    <row r="104" spans="1:8" ht="38.25" thickBot="1">
      <c r="A104" s="11" t="s">
        <v>118</v>
      </c>
      <c r="B104" s="12" t="s">
        <v>22</v>
      </c>
      <c r="C104" s="12" t="s">
        <v>111</v>
      </c>
      <c r="D104" s="20" t="s">
        <v>119</v>
      </c>
      <c r="E104" s="20"/>
      <c r="F104" s="13">
        <f>+F105</f>
        <v>622</v>
      </c>
      <c r="G104" s="13">
        <v>0</v>
      </c>
      <c r="H104" s="13">
        <v>260</v>
      </c>
    </row>
    <row r="105" spans="1:8" ht="113.25" thickBot="1">
      <c r="A105" s="11" t="s">
        <v>120</v>
      </c>
      <c r="B105" s="12" t="s">
        <v>22</v>
      </c>
      <c r="C105" s="12" t="s">
        <v>111</v>
      </c>
      <c r="D105" s="20" t="s">
        <v>121</v>
      </c>
      <c r="E105" s="20">
        <v>200</v>
      </c>
      <c r="F105" s="13">
        <f>+[1]ведомственная!G281</f>
        <v>622</v>
      </c>
      <c r="G105" s="13">
        <v>0</v>
      </c>
      <c r="H105" s="13">
        <v>260</v>
      </c>
    </row>
    <row r="106" spans="1:8" ht="57" thickBot="1">
      <c r="A106" s="11" t="s">
        <v>122</v>
      </c>
      <c r="B106" s="12" t="s">
        <v>22</v>
      </c>
      <c r="C106" s="12" t="s">
        <v>111</v>
      </c>
      <c r="D106" s="20" t="s">
        <v>123</v>
      </c>
      <c r="E106" s="20"/>
      <c r="F106" s="13">
        <f>+F107+F108+F109</f>
        <v>2913.2067999999999</v>
      </c>
      <c r="G106" s="13">
        <v>3096.3245379999998</v>
      </c>
      <c r="H106" s="13">
        <v>3189.4422759999998</v>
      </c>
    </row>
    <row r="107" spans="1:8" ht="169.5" thickBot="1">
      <c r="A107" s="11" t="s">
        <v>124</v>
      </c>
      <c r="B107" s="12" t="s">
        <v>22</v>
      </c>
      <c r="C107" s="12" t="s">
        <v>111</v>
      </c>
      <c r="D107" s="20" t="s">
        <v>125</v>
      </c>
      <c r="E107" s="20">
        <v>100</v>
      </c>
      <c r="F107" s="13">
        <f>+[1]ведомственная!G283</f>
        <v>2666.5068000000001</v>
      </c>
      <c r="G107" s="13">
        <v>2759.624538</v>
      </c>
      <c r="H107" s="13">
        <v>2852.7422759999999</v>
      </c>
    </row>
    <row r="108" spans="1:8" ht="132" thickBot="1">
      <c r="A108" s="11" t="s">
        <v>126</v>
      </c>
      <c r="B108" s="12" t="s">
        <v>22</v>
      </c>
      <c r="C108" s="12" t="s">
        <v>111</v>
      </c>
      <c r="D108" s="20" t="s">
        <v>125</v>
      </c>
      <c r="E108" s="20">
        <v>200</v>
      </c>
      <c r="F108" s="13">
        <f>+[1]ведомственная!G284</f>
        <v>243.69999999999982</v>
      </c>
      <c r="G108" s="13">
        <v>333.69999999999982</v>
      </c>
      <c r="H108" s="13">
        <v>333.69999999999982</v>
      </c>
    </row>
    <row r="109" spans="1:8" ht="113.25" thickBot="1">
      <c r="A109" s="11" t="s">
        <v>127</v>
      </c>
      <c r="B109" s="12" t="s">
        <v>22</v>
      </c>
      <c r="C109" s="12" t="s">
        <v>111</v>
      </c>
      <c r="D109" s="20" t="s">
        <v>125</v>
      </c>
      <c r="E109" s="20">
        <v>800</v>
      </c>
      <c r="F109" s="13">
        <f>+[1]ведомственная!G285</f>
        <v>3</v>
      </c>
      <c r="G109" s="13">
        <v>3</v>
      </c>
      <c r="H109" s="13">
        <v>3</v>
      </c>
    </row>
    <row r="110" spans="1:8" ht="225.75" thickBot="1">
      <c r="A110" s="33" t="s">
        <v>128</v>
      </c>
      <c r="B110" s="34" t="s">
        <v>22</v>
      </c>
      <c r="C110" s="34" t="s">
        <v>111</v>
      </c>
      <c r="D110" s="25" t="s">
        <v>129</v>
      </c>
      <c r="E110" s="25">
        <v>100</v>
      </c>
      <c r="F110" s="35">
        <f>+[1]программы!G248</f>
        <v>2666.5068000000001</v>
      </c>
      <c r="G110" s="35">
        <v>2759.624538</v>
      </c>
      <c r="H110" s="35">
        <v>2852.7422759999999</v>
      </c>
    </row>
    <row r="111" spans="1:8" ht="19.5" thickBot="1">
      <c r="A111" s="31" t="s">
        <v>130</v>
      </c>
      <c r="B111" s="18" t="s">
        <v>31</v>
      </c>
      <c r="C111" s="18"/>
      <c r="D111" s="18"/>
      <c r="E111" s="12"/>
      <c r="F111" s="32">
        <f>+F117+F134+F146+F129+F112</f>
        <v>69954.549200000009</v>
      </c>
      <c r="G111" s="32">
        <v>79140.473483000009</v>
      </c>
      <c r="H111" s="32">
        <v>80569.925644000003</v>
      </c>
    </row>
    <row r="112" spans="1:8" ht="19.5" thickBot="1">
      <c r="A112" s="11" t="s">
        <v>392</v>
      </c>
      <c r="B112" s="12" t="s">
        <v>31</v>
      </c>
      <c r="C112" s="12" t="s">
        <v>10</v>
      </c>
      <c r="D112" s="18"/>
      <c r="E112" s="12"/>
      <c r="F112" s="13">
        <f>F113</f>
        <v>0</v>
      </c>
      <c r="G112" s="13">
        <v>0</v>
      </c>
      <c r="H112" s="13">
        <v>0</v>
      </c>
    </row>
    <row r="113" spans="1:8" ht="38.25" thickBot="1">
      <c r="A113" s="26" t="s">
        <v>131</v>
      </c>
      <c r="B113" s="12" t="s">
        <v>31</v>
      </c>
      <c r="C113" s="12" t="s">
        <v>10</v>
      </c>
      <c r="D113" s="12" t="s">
        <v>132</v>
      </c>
      <c r="E113" s="12"/>
      <c r="F113" s="13">
        <f>F114</f>
        <v>0</v>
      </c>
      <c r="G113" s="13">
        <v>0</v>
      </c>
      <c r="H113" s="13">
        <v>0</v>
      </c>
    </row>
    <row r="114" spans="1:8" ht="75.75" thickBot="1">
      <c r="A114" s="11" t="s">
        <v>393</v>
      </c>
      <c r="B114" s="12" t="s">
        <v>31</v>
      </c>
      <c r="C114" s="12" t="s">
        <v>10</v>
      </c>
      <c r="D114" s="12" t="s">
        <v>394</v>
      </c>
      <c r="E114" s="12"/>
      <c r="F114" s="13">
        <f>F115</f>
        <v>0</v>
      </c>
      <c r="G114" s="13">
        <v>0</v>
      </c>
      <c r="H114" s="13">
        <v>0</v>
      </c>
    </row>
    <row r="115" spans="1:8" ht="57" thickBot="1">
      <c r="A115" s="11" t="s">
        <v>395</v>
      </c>
      <c r="B115" s="12" t="s">
        <v>31</v>
      </c>
      <c r="C115" s="12" t="s">
        <v>10</v>
      </c>
      <c r="D115" s="12" t="s">
        <v>396</v>
      </c>
      <c r="E115" s="12"/>
      <c r="F115" s="13">
        <f>F116</f>
        <v>0</v>
      </c>
      <c r="G115" s="13">
        <v>0</v>
      </c>
      <c r="H115" s="13">
        <v>0</v>
      </c>
    </row>
    <row r="116" spans="1:8" ht="169.5" thickBot="1">
      <c r="A116" s="11" t="s">
        <v>397</v>
      </c>
      <c r="B116" s="12" t="s">
        <v>31</v>
      </c>
      <c r="C116" s="12" t="s">
        <v>10</v>
      </c>
      <c r="D116" s="12" t="s">
        <v>398</v>
      </c>
      <c r="E116" s="12" t="s">
        <v>107</v>
      </c>
      <c r="F116" s="13">
        <f>[1]ведомственная!G72</f>
        <v>0</v>
      </c>
      <c r="G116" s="13">
        <v>0</v>
      </c>
      <c r="H116" s="13">
        <v>0</v>
      </c>
    </row>
    <row r="117" spans="1:8" ht="19.5" thickBot="1">
      <c r="A117" s="11" t="s">
        <v>133</v>
      </c>
      <c r="B117" s="12" t="s">
        <v>31</v>
      </c>
      <c r="C117" s="12" t="s">
        <v>41</v>
      </c>
      <c r="D117" s="18"/>
      <c r="E117" s="12"/>
      <c r="F117" s="13">
        <f>+F118</f>
        <v>7479.1491999999998</v>
      </c>
      <c r="G117" s="13">
        <v>7578.6734829999996</v>
      </c>
      <c r="H117" s="13">
        <v>8111.6256439999997</v>
      </c>
    </row>
    <row r="118" spans="1:8" ht="75.75" thickBot="1">
      <c r="A118" s="26" t="s">
        <v>94</v>
      </c>
      <c r="B118" s="12" t="s">
        <v>31</v>
      </c>
      <c r="C118" s="12" t="s">
        <v>41</v>
      </c>
      <c r="D118" s="12" t="s">
        <v>95</v>
      </c>
      <c r="E118" s="12"/>
      <c r="F118" s="13">
        <f>+F119+F122</f>
        <v>7479.1491999999998</v>
      </c>
      <c r="G118" s="13">
        <v>7578.6734829999996</v>
      </c>
      <c r="H118" s="13">
        <v>8111.6256439999997</v>
      </c>
    </row>
    <row r="119" spans="1:8" ht="38.25" thickBot="1">
      <c r="A119" s="11" t="s">
        <v>134</v>
      </c>
      <c r="B119" s="12" t="s">
        <v>31</v>
      </c>
      <c r="C119" s="12" t="s">
        <v>41</v>
      </c>
      <c r="D119" s="12" t="s">
        <v>135</v>
      </c>
      <c r="E119" s="12"/>
      <c r="F119" s="13">
        <f>+F120</f>
        <v>206</v>
      </c>
      <c r="G119" s="13">
        <v>186.5</v>
      </c>
      <c r="H119" s="13">
        <v>157.1</v>
      </c>
    </row>
    <row r="120" spans="1:8" ht="38.25" thickBot="1">
      <c r="A120" s="11" t="s">
        <v>136</v>
      </c>
      <c r="B120" s="12" t="s">
        <v>31</v>
      </c>
      <c r="C120" s="12" t="s">
        <v>41</v>
      </c>
      <c r="D120" s="12" t="s">
        <v>137</v>
      </c>
      <c r="E120" s="12"/>
      <c r="F120" s="13">
        <f>+F121</f>
        <v>206</v>
      </c>
      <c r="G120" s="13">
        <v>186.5</v>
      </c>
      <c r="H120" s="13">
        <v>157.1</v>
      </c>
    </row>
    <row r="121" spans="1:8" ht="169.5" thickBot="1">
      <c r="A121" s="11" t="s">
        <v>138</v>
      </c>
      <c r="B121" s="12" t="s">
        <v>31</v>
      </c>
      <c r="C121" s="12" t="s">
        <v>41</v>
      </c>
      <c r="D121" s="12" t="s">
        <v>139</v>
      </c>
      <c r="E121" s="12" t="s">
        <v>140</v>
      </c>
      <c r="F121" s="13">
        <f>+[1]ведомственная!G291</f>
        <v>206</v>
      </c>
      <c r="G121" s="13">
        <v>186.5</v>
      </c>
      <c r="H121" s="13">
        <v>157.1</v>
      </c>
    </row>
    <row r="122" spans="1:8" ht="38.25" thickBot="1">
      <c r="A122" s="11" t="s">
        <v>50</v>
      </c>
      <c r="B122" s="12" t="s">
        <v>31</v>
      </c>
      <c r="C122" s="12" t="s">
        <v>41</v>
      </c>
      <c r="D122" s="12" t="s">
        <v>102</v>
      </c>
      <c r="E122" s="12"/>
      <c r="F122" s="13">
        <f>+F123+F127</f>
        <v>7273.1491999999998</v>
      </c>
      <c r="G122" s="13">
        <v>7392.1734829999996</v>
      </c>
      <c r="H122" s="13">
        <v>7954.5256439999994</v>
      </c>
    </row>
    <row r="123" spans="1:8" ht="75.75" thickBot="1">
      <c r="A123" s="11" t="s">
        <v>141</v>
      </c>
      <c r="B123" s="12" t="s">
        <v>31</v>
      </c>
      <c r="C123" s="12" t="s">
        <v>41</v>
      </c>
      <c r="D123" s="12" t="s">
        <v>142</v>
      </c>
      <c r="E123" s="12"/>
      <c r="F123" s="13">
        <f>+F124+F125+F126</f>
        <v>4090.8937999999998</v>
      </c>
      <c r="G123" s="13">
        <v>4209.9180829999996</v>
      </c>
      <c r="H123" s="13">
        <v>4501.0223660000001</v>
      </c>
    </row>
    <row r="124" spans="1:8" ht="225.75" thickBot="1">
      <c r="A124" s="26" t="s">
        <v>143</v>
      </c>
      <c r="B124" s="12" t="s">
        <v>31</v>
      </c>
      <c r="C124" s="12" t="s">
        <v>41</v>
      </c>
      <c r="D124" s="27" t="s">
        <v>144</v>
      </c>
      <c r="E124" s="27">
        <v>100</v>
      </c>
      <c r="F124" s="10">
        <f>+[1]ведомственная!G294</f>
        <v>3409.1938</v>
      </c>
      <c r="G124" s="10">
        <v>3528.2180829999998</v>
      </c>
      <c r="H124" s="10">
        <v>3647.2423660000004</v>
      </c>
    </row>
    <row r="125" spans="1:8" ht="188.25" thickBot="1">
      <c r="A125" s="26" t="s">
        <v>145</v>
      </c>
      <c r="B125" s="12" t="s">
        <v>31</v>
      </c>
      <c r="C125" s="12" t="s">
        <v>41</v>
      </c>
      <c r="D125" s="27" t="s">
        <v>144</v>
      </c>
      <c r="E125" s="27">
        <v>200</v>
      </c>
      <c r="F125" s="10">
        <f>+[1]ведомственная!G295</f>
        <v>681.69999999999982</v>
      </c>
      <c r="G125" s="10">
        <v>681.69999999999982</v>
      </c>
      <c r="H125" s="10">
        <v>853.77999999999975</v>
      </c>
    </row>
    <row r="126" spans="1:8" ht="169.5" thickBot="1">
      <c r="A126" s="26" t="s">
        <v>399</v>
      </c>
      <c r="B126" s="12" t="s">
        <v>31</v>
      </c>
      <c r="C126" s="12" t="s">
        <v>41</v>
      </c>
      <c r="D126" s="27" t="s">
        <v>144</v>
      </c>
      <c r="E126" s="27">
        <v>800</v>
      </c>
      <c r="F126" s="10">
        <f>+[1]ведомственная!G296</f>
        <v>0</v>
      </c>
      <c r="G126" s="10">
        <v>0</v>
      </c>
      <c r="H126" s="10">
        <v>0</v>
      </c>
    </row>
    <row r="127" spans="1:8" ht="38.25" thickBot="1">
      <c r="A127" s="26" t="s">
        <v>146</v>
      </c>
      <c r="B127" s="12" t="s">
        <v>31</v>
      </c>
      <c r="C127" s="12" t="s">
        <v>41</v>
      </c>
      <c r="D127" s="27" t="s">
        <v>147</v>
      </c>
      <c r="E127" s="27"/>
      <c r="F127" s="10">
        <f>+F128</f>
        <v>3182.2554</v>
      </c>
      <c r="G127" s="10">
        <v>3182.2554</v>
      </c>
      <c r="H127" s="10">
        <v>3453.5032779999997</v>
      </c>
    </row>
    <row r="128" spans="1:8" ht="169.5" thickBot="1">
      <c r="A128" s="26" t="s">
        <v>148</v>
      </c>
      <c r="B128" s="12" t="s">
        <v>31</v>
      </c>
      <c r="C128" s="12" t="s">
        <v>41</v>
      </c>
      <c r="D128" s="27" t="s">
        <v>149</v>
      </c>
      <c r="E128" s="27">
        <v>600</v>
      </c>
      <c r="F128" s="10">
        <f>+[1]ведомственная!G298</f>
        <v>3182.2554</v>
      </c>
      <c r="G128" s="10">
        <v>3182.2554</v>
      </c>
      <c r="H128" s="10">
        <v>3453.5032779999997</v>
      </c>
    </row>
    <row r="129" spans="1:8" ht="19.5" thickBot="1">
      <c r="A129" s="11" t="s">
        <v>150</v>
      </c>
      <c r="B129" s="12" t="s">
        <v>31</v>
      </c>
      <c r="C129" s="12" t="s">
        <v>151</v>
      </c>
      <c r="D129" s="18"/>
      <c r="E129" s="12"/>
      <c r="F129" s="10">
        <f>+F130</f>
        <v>700</v>
      </c>
      <c r="G129" s="10">
        <v>700</v>
      </c>
      <c r="H129" s="10">
        <v>700</v>
      </c>
    </row>
    <row r="130" spans="1:8" ht="38.25" thickBot="1">
      <c r="A130" s="11" t="s">
        <v>152</v>
      </c>
      <c r="B130" s="12" t="s">
        <v>31</v>
      </c>
      <c r="C130" s="12" t="s">
        <v>151</v>
      </c>
      <c r="D130" s="12" t="s">
        <v>153</v>
      </c>
      <c r="E130" s="12"/>
      <c r="F130" s="1">
        <f>+F131</f>
        <v>700</v>
      </c>
      <c r="G130" s="1">
        <v>700</v>
      </c>
      <c r="H130" s="1">
        <v>700</v>
      </c>
    </row>
    <row r="131" spans="1:8" ht="57" thickBot="1">
      <c r="A131" s="11" t="s">
        <v>154</v>
      </c>
      <c r="B131" s="12" t="s">
        <v>31</v>
      </c>
      <c r="C131" s="12" t="s">
        <v>151</v>
      </c>
      <c r="D131" s="12" t="s">
        <v>155</v>
      </c>
      <c r="E131" s="12"/>
      <c r="F131" s="10">
        <f>+F132</f>
        <v>700</v>
      </c>
      <c r="G131" s="10">
        <v>700</v>
      </c>
      <c r="H131" s="10">
        <v>700</v>
      </c>
    </row>
    <row r="132" spans="1:8" ht="38.25" thickBot="1">
      <c r="A132" s="11" t="s">
        <v>156</v>
      </c>
      <c r="B132" s="12" t="s">
        <v>31</v>
      </c>
      <c r="C132" s="12" t="s">
        <v>151</v>
      </c>
      <c r="D132" s="12" t="s">
        <v>157</v>
      </c>
      <c r="E132" s="12"/>
      <c r="F132" s="10">
        <f>+F133</f>
        <v>700</v>
      </c>
      <c r="G132" s="10">
        <v>700</v>
      </c>
      <c r="H132" s="10">
        <v>700</v>
      </c>
    </row>
    <row r="133" spans="1:8" ht="132" thickBot="1">
      <c r="A133" s="26" t="s">
        <v>158</v>
      </c>
      <c r="B133" s="12" t="s">
        <v>31</v>
      </c>
      <c r="C133" s="12" t="s">
        <v>151</v>
      </c>
      <c r="D133" s="12" t="s">
        <v>159</v>
      </c>
      <c r="E133" s="12" t="s">
        <v>160</v>
      </c>
      <c r="F133" s="1">
        <f>+[1]ведомственная!G77</f>
        <v>700</v>
      </c>
      <c r="G133" s="1">
        <v>700</v>
      </c>
      <c r="H133" s="1">
        <v>700</v>
      </c>
    </row>
    <row r="134" spans="1:8" ht="19.5" thickBot="1">
      <c r="A134" s="11" t="s">
        <v>161</v>
      </c>
      <c r="B134" s="12" t="s">
        <v>31</v>
      </c>
      <c r="C134" s="12" t="s">
        <v>111</v>
      </c>
      <c r="D134" s="18"/>
      <c r="E134" s="12"/>
      <c r="F134" s="10">
        <f>+F135</f>
        <v>53875.4</v>
      </c>
      <c r="G134" s="10">
        <v>61973.3</v>
      </c>
      <c r="H134" s="10">
        <v>63052.3</v>
      </c>
    </row>
    <row r="135" spans="1:8" ht="38.25" thickBot="1">
      <c r="A135" s="11" t="s">
        <v>152</v>
      </c>
      <c r="B135" s="12" t="s">
        <v>31</v>
      </c>
      <c r="C135" s="12" t="s">
        <v>111</v>
      </c>
      <c r="D135" s="12" t="s">
        <v>153</v>
      </c>
      <c r="E135" s="12"/>
      <c r="F135" s="10">
        <f>+F136</f>
        <v>53875.4</v>
      </c>
      <c r="G135" s="10">
        <v>61973.3</v>
      </c>
      <c r="H135" s="10">
        <v>63052.3</v>
      </c>
    </row>
    <row r="136" spans="1:8" ht="57" thickBot="1">
      <c r="A136" s="11" t="s">
        <v>154</v>
      </c>
      <c r="B136" s="12" t="s">
        <v>31</v>
      </c>
      <c r="C136" s="12" t="s">
        <v>111</v>
      </c>
      <c r="D136" s="12" t="s">
        <v>155</v>
      </c>
      <c r="E136" s="12"/>
      <c r="F136" s="10">
        <f>+F139+F143+F137</f>
        <v>53875.4</v>
      </c>
      <c r="G136" s="10">
        <v>61973.3</v>
      </c>
      <c r="H136" s="10">
        <v>63052.3</v>
      </c>
    </row>
    <row r="137" spans="1:8" ht="38.25" thickBot="1">
      <c r="A137" s="11" t="s">
        <v>400</v>
      </c>
      <c r="B137" s="12" t="s">
        <v>31</v>
      </c>
      <c r="C137" s="12" t="s">
        <v>111</v>
      </c>
      <c r="D137" s="12" t="s">
        <v>401</v>
      </c>
      <c r="E137" s="12"/>
      <c r="F137" s="10">
        <f>F138</f>
        <v>0</v>
      </c>
      <c r="G137" s="10">
        <v>0</v>
      </c>
      <c r="H137" s="10">
        <v>0</v>
      </c>
    </row>
    <row r="138" spans="1:8" ht="188.25" thickBot="1">
      <c r="A138" s="11" t="s">
        <v>402</v>
      </c>
      <c r="B138" s="12" t="s">
        <v>31</v>
      </c>
      <c r="C138" s="12" t="s">
        <v>111</v>
      </c>
      <c r="D138" s="20" t="s">
        <v>403</v>
      </c>
      <c r="E138" s="12" t="s">
        <v>107</v>
      </c>
      <c r="F138" s="13">
        <f>[1]ведомственная!G82</f>
        <v>0</v>
      </c>
      <c r="G138" s="13">
        <v>0</v>
      </c>
      <c r="H138" s="13">
        <v>0</v>
      </c>
    </row>
    <row r="139" spans="1:8" ht="38.25" thickBot="1">
      <c r="A139" s="11" t="s">
        <v>162</v>
      </c>
      <c r="B139" s="12" t="s">
        <v>31</v>
      </c>
      <c r="C139" s="12" t="s">
        <v>111</v>
      </c>
      <c r="D139" s="12" t="s">
        <v>163</v>
      </c>
      <c r="E139" s="12"/>
      <c r="F139" s="10">
        <f>+F140+F142+F141</f>
        <v>48875.4</v>
      </c>
      <c r="G139" s="10">
        <v>61973.3</v>
      </c>
      <c r="H139" s="10">
        <v>63052.3</v>
      </c>
    </row>
    <row r="140" spans="1:8" ht="113.25" thickBot="1">
      <c r="A140" s="11" t="s">
        <v>164</v>
      </c>
      <c r="B140" s="12" t="s">
        <v>31</v>
      </c>
      <c r="C140" s="12" t="s">
        <v>111</v>
      </c>
      <c r="D140" s="20" t="s">
        <v>165</v>
      </c>
      <c r="E140" s="12" t="s">
        <v>140</v>
      </c>
      <c r="F140" s="13">
        <f>+[1]ведомственная!G84</f>
        <v>14417</v>
      </c>
      <c r="G140" s="13">
        <v>19903</v>
      </c>
      <c r="H140" s="13">
        <v>20982</v>
      </c>
    </row>
    <row r="141" spans="1:8" ht="150.75" thickBot="1">
      <c r="A141" s="36" t="s">
        <v>362</v>
      </c>
      <c r="B141" s="12" t="s">
        <v>31</v>
      </c>
      <c r="C141" s="12" t="s">
        <v>111</v>
      </c>
      <c r="D141" s="20" t="s">
        <v>166</v>
      </c>
      <c r="E141" s="12" t="s">
        <v>140</v>
      </c>
      <c r="F141" s="13">
        <f>[1]ведомственная!G85</f>
        <v>34458.400000000001</v>
      </c>
      <c r="G141" s="13">
        <v>42070.3</v>
      </c>
      <c r="H141" s="13">
        <v>42070.3</v>
      </c>
    </row>
    <row r="142" spans="1:8" ht="132" thickBot="1">
      <c r="A142" s="11" t="s">
        <v>404</v>
      </c>
      <c r="B142" s="12" t="s">
        <v>31</v>
      </c>
      <c r="C142" s="12" t="s">
        <v>111</v>
      </c>
      <c r="D142" s="20" t="s">
        <v>166</v>
      </c>
      <c r="E142" s="12" t="s">
        <v>107</v>
      </c>
      <c r="F142" s="13">
        <f>+[1]ведомственная!G86</f>
        <v>0</v>
      </c>
      <c r="G142" s="13">
        <v>0</v>
      </c>
      <c r="H142" s="13">
        <v>0</v>
      </c>
    </row>
    <row r="143" spans="1:8" ht="38.25" thickBot="1">
      <c r="A143" s="11" t="s">
        <v>167</v>
      </c>
      <c r="B143" s="12" t="s">
        <v>31</v>
      </c>
      <c r="C143" s="12" t="s">
        <v>111</v>
      </c>
      <c r="D143" s="12" t="s">
        <v>168</v>
      </c>
      <c r="E143" s="12"/>
      <c r="F143" s="10">
        <f>F144+F145</f>
        <v>5000</v>
      </c>
      <c r="G143" s="10">
        <v>0</v>
      </c>
      <c r="H143" s="10">
        <v>0</v>
      </c>
    </row>
    <row r="144" spans="1:8" ht="132" thickBot="1">
      <c r="A144" s="11" t="s">
        <v>405</v>
      </c>
      <c r="B144" s="12" t="s">
        <v>31</v>
      </c>
      <c r="C144" s="12" t="s">
        <v>111</v>
      </c>
      <c r="D144" s="20" t="s">
        <v>169</v>
      </c>
      <c r="E144" s="12" t="s">
        <v>140</v>
      </c>
      <c r="F144" s="13">
        <f>+[1]ведомственная!G88</f>
        <v>0</v>
      </c>
      <c r="G144" s="13">
        <v>0</v>
      </c>
      <c r="H144" s="13">
        <v>0</v>
      </c>
    </row>
    <row r="145" spans="1:8" ht="113.25" thickBot="1">
      <c r="A145" s="11" t="s">
        <v>170</v>
      </c>
      <c r="B145" s="12" t="s">
        <v>31</v>
      </c>
      <c r="C145" s="12" t="s">
        <v>111</v>
      </c>
      <c r="D145" s="20" t="s">
        <v>169</v>
      </c>
      <c r="E145" s="12" t="s">
        <v>107</v>
      </c>
      <c r="F145" s="13">
        <f>+[1]ведомственная!G89</f>
        <v>5000</v>
      </c>
      <c r="G145" s="13">
        <v>0</v>
      </c>
      <c r="H145" s="13">
        <v>0</v>
      </c>
    </row>
    <row r="146" spans="1:8" ht="19.5" thickBot="1">
      <c r="A146" s="11" t="s">
        <v>171</v>
      </c>
      <c r="B146" s="12" t="s">
        <v>31</v>
      </c>
      <c r="C146" s="12" t="s">
        <v>172</v>
      </c>
      <c r="D146" s="18"/>
      <c r="E146" s="12"/>
      <c r="F146" s="10">
        <f>+F147+F155+F159+F151</f>
        <v>7900</v>
      </c>
      <c r="G146" s="10">
        <v>8888.5</v>
      </c>
      <c r="H146" s="10">
        <v>8706</v>
      </c>
    </row>
    <row r="147" spans="1:8" ht="38.25" thickBot="1">
      <c r="A147" s="11" t="s">
        <v>13</v>
      </c>
      <c r="B147" s="12" t="s">
        <v>31</v>
      </c>
      <c r="C147" s="12" t="s">
        <v>172</v>
      </c>
      <c r="D147" s="20" t="s">
        <v>14</v>
      </c>
      <c r="E147" s="12"/>
      <c r="F147" s="19">
        <f>+F148</f>
        <v>0</v>
      </c>
      <c r="G147" s="19">
        <v>0</v>
      </c>
      <c r="H147" s="19">
        <v>0</v>
      </c>
    </row>
    <row r="148" spans="1:8" ht="38.25" thickBot="1">
      <c r="A148" s="26" t="s">
        <v>15</v>
      </c>
      <c r="B148" s="12" t="s">
        <v>31</v>
      </c>
      <c r="C148" s="12" t="s">
        <v>172</v>
      </c>
      <c r="D148" s="12" t="s">
        <v>16</v>
      </c>
      <c r="E148" s="12"/>
      <c r="F148" s="28">
        <f>+F149</f>
        <v>0</v>
      </c>
      <c r="G148" s="28">
        <v>0</v>
      </c>
      <c r="H148" s="28">
        <v>0</v>
      </c>
    </row>
    <row r="149" spans="1:8" ht="57" thickBot="1">
      <c r="A149" s="21" t="s">
        <v>406</v>
      </c>
      <c r="B149" s="12" t="s">
        <v>31</v>
      </c>
      <c r="C149" s="12" t="s">
        <v>172</v>
      </c>
      <c r="D149" s="12" t="s">
        <v>407</v>
      </c>
      <c r="E149" s="12"/>
      <c r="F149" s="22">
        <f>+F150</f>
        <v>0</v>
      </c>
      <c r="G149" s="22">
        <v>0</v>
      </c>
      <c r="H149" s="22">
        <v>0</v>
      </c>
    </row>
    <row r="150" spans="1:8" ht="94.5" thickBot="1">
      <c r="A150" s="11" t="s">
        <v>408</v>
      </c>
      <c r="B150" s="12" t="s">
        <v>31</v>
      </c>
      <c r="C150" s="12" t="s">
        <v>172</v>
      </c>
      <c r="D150" s="27" t="s">
        <v>409</v>
      </c>
      <c r="E150" s="12" t="s">
        <v>107</v>
      </c>
      <c r="F150" s="10">
        <f>+[1]ведомственная!G94</f>
        <v>0</v>
      </c>
      <c r="G150" s="10">
        <v>0</v>
      </c>
      <c r="H150" s="10">
        <v>0</v>
      </c>
    </row>
    <row r="151" spans="1:8" ht="75.75" thickBot="1">
      <c r="A151" s="26" t="s">
        <v>193</v>
      </c>
      <c r="B151" s="12" t="s">
        <v>31</v>
      </c>
      <c r="C151" s="12" t="s">
        <v>172</v>
      </c>
      <c r="D151" s="12" t="s">
        <v>194</v>
      </c>
      <c r="E151" s="12"/>
      <c r="F151" s="10">
        <f>F152</f>
        <v>0</v>
      </c>
      <c r="G151" s="10">
        <v>726.5</v>
      </c>
      <c r="H151" s="10">
        <v>0</v>
      </c>
    </row>
    <row r="152" spans="1:8" ht="19.5" thickBot="1">
      <c r="A152" s="11" t="s">
        <v>363</v>
      </c>
      <c r="B152" s="12" t="s">
        <v>31</v>
      </c>
      <c r="C152" s="12" t="s">
        <v>172</v>
      </c>
      <c r="D152" s="12" t="s">
        <v>364</v>
      </c>
      <c r="E152" s="12"/>
      <c r="F152" s="10">
        <f>F153</f>
        <v>0</v>
      </c>
      <c r="G152" s="10">
        <v>726.5</v>
      </c>
      <c r="H152" s="10">
        <v>0</v>
      </c>
    </row>
    <row r="153" spans="1:8" ht="38.25" thickBot="1">
      <c r="A153" s="11" t="s">
        <v>365</v>
      </c>
      <c r="B153" s="12" t="s">
        <v>31</v>
      </c>
      <c r="C153" s="12" t="s">
        <v>172</v>
      </c>
      <c r="D153" s="12" t="s">
        <v>366</v>
      </c>
      <c r="E153" s="12"/>
      <c r="F153" s="10">
        <f>F154</f>
        <v>0</v>
      </c>
      <c r="G153" s="10">
        <v>726.5</v>
      </c>
      <c r="H153" s="10">
        <v>0</v>
      </c>
    </row>
    <row r="154" spans="1:8" ht="19.5" thickBot="1">
      <c r="A154" s="26" t="s">
        <v>367</v>
      </c>
      <c r="B154" s="12" t="s">
        <v>31</v>
      </c>
      <c r="C154" s="12" t="s">
        <v>172</v>
      </c>
      <c r="D154" s="20" t="s">
        <v>368</v>
      </c>
      <c r="E154" s="20" t="s">
        <v>140</v>
      </c>
      <c r="F154" s="13"/>
      <c r="G154" s="13">
        <v>726.5</v>
      </c>
      <c r="H154" s="13"/>
    </row>
    <row r="155" spans="1:8" ht="75.75" thickBot="1">
      <c r="A155" s="26" t="s">
        <v>94</v>
      </c>
      <c r="B155" s="12" t="s">
        <v>31</v>
      </c>
      <c r="C155" s="12" t="s">
        <v>172</v>
      </c>
      <c r="D155" s="12" t="s">
        <v>95</v>
      </c>
      <c r="E155" s="12"/>
      <c r="F155" s="10">
        <f>+F156</f>
        <v>1150</v>
      </c>
      <c r="G155" s="10">
        <v>1150</v>
      </c>
      <c r="H155" s="10">
        <v>1550</v>
      </c>
    </row>
    <row r="156" spans="1:8" ht="57" thickBot="1">
      <c r="A156" s="11" t="s">
        <v>96</v>
      </c>
      <c r="B156" s="12" t="s">
        <v>31</v>
      </c>
      <c r="C156" s="12" t="s">
        <v>172</v>
      </c>
      <c r="D156" s="12" t="s">
        <v>97</v>
      </c>
      <c r="E156" s="12"/>
      <c r="F156" s="10">
        <f>+F157</f>
        <v>1150</v>
      </c>
      <c r="G156" s="10">
        <v>1150</v>
      </c>
      <c r="H156" s="10">
        <v>1550</v>
      </c>
    </row>
    <row r="157" spans="1:8" ht="57" thickBot="1">
      <c r="A157" s="11" t="s">
        <v>98</v>
      </c>
      <c r="B157" s="12" t="s">
        <v>31</v>
      </c>
      <c r="C157" s="12" t="s">
        <v>172</v>
      </c>
      <c r="D157" s="12" t="s">
        <v>99</v>
      </c>
      <c r="E157" s="12"/>
      <c r="F157" s="10">
        <f>+F158</f>
        <v>1150</v>
      </c>
      <c r="G157" s="10">
        <v>1150</v>
      </c>
      <c r="H157" s="10">
        <v>1550</v>
      </c>
    </row>
    <row r="158" spans="1:8" ht="169.5" thickBot="1">
      <c r="A158" s="26" t="s">
        <v>173</v>
      </c>
      <c r="B158" s="12" t="s">
        <v>31</v>
      </c>
      <c r="C158" s="12" t="s">
        <v>172</v>
      </c>
      <c r="D158" s="20" t="s">
        <v>174</v>
      </c>
      <c r="E158" s="20">
        <v>200</v>
      </c>
      <c r="F158" s="13">
        <f>+[1]ведомственная!G303</f>
        <v>1150</v>
      </c>
      <c r="G158" s="13">
        <v>1150</v>
      </c>
      <c r="H158" s="13">
        <v>1550</v>
      </c>
    </row>
    <row r="159" spans="1:8" ht="38.25" thickBot="1">
      <c r="A159" s="26" t="s">
        <v>131</v>
      </c>
      <c r="B159" s="12" t="s">
        <v>31</v>
      </c>
      <c r="C159" s="12" t="s">
        <v>172</v>
      </c>
      <c r="D159" s="12" t="s">
        <v>132</v>
      </c>
      <c r="E159" s="12"/>
      <c r="F159" s="10">
        <f>+F160+F162</f>
        <v>6750</v>
      </c>
      <c r="G159" s="10">
        <v>7012</v>
      </c>
      <c r="H159" s="10">
        <v>7156</v>
      </c>
    </row>
    <row r="160" spans="1:8" ht="75.75" thickBot="1">
      <c r="A160" s="26" t="s">
        <v>393</v>
      </c>
      <c r="B160" s="30" t="s">
        <v>31</v>
      </c>
      <c r="C160" s="30" t="s">
        <v>172</v>
      </c>
      <c r="D160" s="12" t="s">
        <v>394</v>
      </c>
      <c r="E160" s="27"/>
      <c r="F160" s="10">
        <f>+F161</f>
        <v>0</v>
      </c>
      <c r="G160" s="10">
        <v>0</v>
      </c>
      <c r="H160" s="10">
        <v>0</v>
      </c>
    </row>
    <row r="161" spans="1:8" ht="38.25" thickBot="1">
      <c r="A161" s="26" t="s">
        <v>410</v>
      </c>
      <c r="B161" s="30" t="s">
        <v>31</v>
      </c>
      <c r="C161" s="30" t="s">
        <v>172</v>
      </c>
      <c r="D161" s="12" t="s">
        <v>411</v>
      </c>
      <c r="E161" s="27"/>
      <c r="F161" s="10"/>
      <c r="G161" s="10"/>
      <c r="H161" s="10"/>
    </row>
    <row r="162" spans="1:8" ht="38.25" thickBot="1">
      <c r="A162" s="11" t="s">
        <v>175</v>
      </c>
      <c r="B162" s="12" t="s">
        <v>31</v>
      </c>
      <c r="C162" s="12" t="s">
        <v>172</v>
      </c>
      <c r="D162" s="12" t="s">
        <v>176</v>
      </c>
      <c r="E162" s="12"/>
      <c r="F162" s="10">
        <f>+F163</f>
        <v>6750</v>
      </c>
      <c r="G162" s="10">
        <v>7012</v>
      </c>
      <c r="H162" s="10">
        <v>7156</v>
      </c>
    </row>
    <row r="163" spans="1:8" ht="38.25" thickBot="1">
      <c r="A163" s="11" t="s">
        <v>177</v>
      </c>
      <c r="B163" s="12" t="s">
        <v>31</v>
      </c>
      <c r="C163" s="12" t="s">
        <v>172</v>
      </c>
      <c r="D163" s="12" t="s">
        <v>178</v>
      </c>
      <c r="E163" s="12"/>
      <c r="F163" s="10">
        <f>+F164</f>
        <v>6750</v>
      </c>
      <c r="G163" s="10">
        <v>7012</v>
      </c>
      <c r="H163" s="10">
        <v>7156</v>
      </c>
    </row>
    <row r="164" spans="1:8" ht="113.25" thickBot="1">
      <c r="A164" s="26" t="s">
        <v>179</v>
      </c>
      <c r="B164" s="12" t="s">
        <v>31</v>
      </c>
      <c r="C164" s="12" t="s">
        <v>172</v>
      </c>
      <c r="D164" s="12" t="s">
        <v>180</v>
      </c>
      <c r="E164" s="12" t="s">
        <v>160</v>
      </c>
      <c r="F164" s="13">
        <f>+[1]ведомственная!G104</f>
        <v>6750</v>
      </c>
      <c r="G164" s="13">
        <v>7012</v>
      </c>
      <c r="H164" s="13">
        <v>7156</v>
      </c>
    </row>
    <row r="165" spans="1:8" ht="19.5" thickBot="1">
      <c r="A165" s="31" t="s">
        <v>181</v>
      </c>
      <c r="B165" s="18" t="s">
        <v>41</v>
      </c>
      <c r="C165" s="18"/>
      <c r="D165" s="18"/>
      <c r="E165" s="12"/>
      <c r="F165" s="32">
        <f>F170+F166+F181</f>
        <v>2037.5722900000001</v>
      </c>
      <c r="G165" s="32">
        <v>1667.5722900000001</v>
      </c>
      <c r="H165" s="32">
        <v>1667.5722900000001</v>
      </c>
    </row>
    <row r="166" spans="1:8" ht="19.5" thickBot="1">
      <c r="A166" s="11" t="s">
        <v>412</v>
      </c>
      <c r="B166" s="12" t="s">
        <v>41</v>
      </c>
      <c r="C166" s="12" t="s">
        <v>12</v>
      </c>
      <c r="D166" s="18"/>
      <c r="E166" s="12"/>
      <c r="F166" s="13">
        <f>F167</f>
        <v>0</v>
      </c>
      <c r="G166" s="13">
        <v>0</v>
      </c>
      <c r="H166" s="13">
        <v>0</v>
      </c>
    </row>
    <row r="167" spans="1:8" ht="57" thickBot="1">
      <c r="A167" s="26" t="s">
        <v>182</v>
      </c>
      <c r="B167" s="12" t="s">
        <v>41</v>
      </c>
      <c r="C167" s="12" t="s">
        <v>12</v>
      </c>
      <c r="D167" s="12" t="s">
        <v>183</v>
      </c>
      <c r="E167" s="12"/>
      <c r="F167" s="13">
        <f>F168</f>
        <v>0</v>
      </c>
      <c r="G167" s="13">
        <v>0</v>
      </c>
      <c r="H167" s="13">
        <v>0</v>
      </c>
    </row>
    <row r="168" spans="1:8" ht="57" thickBot="1">
      <c r="A168" s="11" t="s">
        <v>184</v>
      </c>
      <c r="B168" s="12" t="s">
        <v>41</v>
      </c>
      <c r="C168" s="12" t="s">
        <v>12</v>
      </c>
      <c r="D168" s="12" t="s">
        <v>185</v>
      </c>
      <c r="E168" s="12"/>
      <c r="F168" s="13">
        <f>F169</f>
        <v>0</v>
      </c>
      <c r="G168" s="13">
        <v>0</v>
      </c>
      <c r="H168" s="13">
        <v>0</v>
      </c>
    </row>
    <row r="169" spans="1:8" ht="75.75" thickBot="1">
      <c r="A169" s="11" t="s">
        <v>413</v>
      </c>
      <c r="B169" s="12" t="s">
        <v>41</v>
      </c>
      <c r="C169" s="12" t="s">
        <v>12</v>
      </c>
      <c r="D169" s="20" t="s">
        <v>414</v>
      </c>
      <c r="E169" s="20">
        <v>500</v>
      </c>
      <c r="F169" s="13">
        <f>[1]ведомственная!G109</f>
        <v>0</v>
      </c>
      <c r="G169" s="13">
        <v>0</v>
      </c>
      <c r="H169" s="13">
        <v>0</v>
      </c>
    </row>
    <row r="170" spans="1:8" ht="19.5" thickBot="1">
      <c r="A170" s="11" t="s">
        <v>186</v>
      </c>
      <c r="B170" s="12" t="s">
        <v>41</v>
      </c>
      <c r="C170" s="12" t="s">
        <v>22</v>
      </c>
      <c r="D170" s="18"/>
      <c r="E170" s="12"/>
      <c r="F170" s="13">
        <f>F174+F171</f>
        <v>2037.5722900000001</v>
      </c>
      <c r="G170" s="13">
        <v>1667.5722900000001</v>
      </c>
      <c r="H170" s="13">
        <v>1667.5722900000001</v>
      </c>
    </row>
    <row r="171" spans="1:8" ht="57" thickBot="1">
      <c r="A171" s="26" t="s">
        <v>182</v>
      </c>
      <c r="B171" s="12" t="s">
        <v>41</v>
      </c>
      <c r="C171" s="12" t="s">
        <v>22</v>
      </c>
      <c r="D171" s="12" t="s">
        <v>183</v>
      </c>
      <c r="E171" s="12"/>
      <c r="F171" s="13">
        <f>F172</f>
        <v>1667.5722900000001</v>
      </c>
      <c r="G171" s="13">
        <v>1667.5722900000001</v>
      </c>
      <c r="H171" s="13">
        <v>1667.5722900000001</v>
      </c>
    </row>
    <row r="172" spans="1:8" ht="57" thickBot="1">
      <c r="A172" s="11" t="s">
        <v>184</v>
      </c>
      <c r="B172" s="12" t="s">
        <v>41</v>
      </c>
      <c r="C172" s="12" t="s">
        <v>22</v>
      </c>
      <c r="D172" s="12" t="s">
        <v>185</v>
      </c>
      <c r="E172" s="12"/>
      <c r="F172" s="13">
        <f>F173</f>
        <v>1667.5722900000001</v>
      </c>
      <c r="G172" s="13">
        <v>1667.5722900000001</v>
      </c>
      <c r="H172" s="13">
        <v>1667.5722900000001</v>
      </c>
    </row>
    <row r="173" spans="1:8" ht="75.75" thickBot="1">
      <c r="A173" s="11" t="s">
        <v>187</v>
      </c>
      <c r="B173" s="12" t="s">
        <v>41</v>
      </c>
      <c r="C173" s="12" t="s">
        <v>22</v>
      </c>
      <c r="D173" s="20" t="s">
        <v>188</v>
      </c>
      <c r="E173" s="20">
        <v>500</v>
      </c>
      <c r="F173" s="13">
        <f>[1]ведомственная!G113</f>
        <v>1667.5722900000001</v>
      </c>
      <c r="G173" s="13">
        <v>1667.5722900000001</v>
      </c>
      <c r="H173" s="13">
        <v>1667.5722900000001</v>
      </c>
    </row>
    <row r="174" spans="1:8" ht="75.75" thickBot="1">
      <c r="A174" s="26" t="s">
        <v>94</v>
      </c>
      <c r="B174" s="12" t="s">
        <v>41</v>
      </c>
      <c r="C174" s="12" t="s">
        <v>189</v>
      </c>
      <c r="D174" s="12" t="s">
        <v>95</v>
      </c>
      <c r="E174" s="12"/>
      <c r="F174" s="13">
        <f>F175</f>
        <v>370</v>
      </c>
      <c r="G174" s="13">
        <v>0</v>
      </c>
      <c r="H174" s="13">
        <v>0</v>
      </c>
    </row>
    <row r="175" spans="1:8" ht="38.25" thickBot="1">
      <c r="A175" s="11" t="s">
        <v>190</v>
      </c>
      <c r="B175" s="12" t="s">
        <v>41</v>
      </c>
      <c r="C175" s="12" t="s">
        <v>22</v>
      </c>
      <c r="D175" s="12" t="s">
        <v>191</v>
      </c>
      <c r="E175" s="12"/>
      <c r="F175" s="13">
        <f>F176+F179</f>
        <v>370</v>
      </c>
      <c r="G175" s="13">
        <v>0</v>
      </c>
      <c r="H175" s="13">
        <v>0</v>
      </c>
    </row>
    <row r="176" spans="1:8" ht="38.25" thickBot="1">
      <c r="A176" s="11" t="s">
        <v>415</v>
      </c>
      <c r="B176" s="12" t="s">
        <v>41</v>
      </c>
      <c r="C176" s="12" t="s">
        <v>22</v>
      </c>
      <c r="D176" s="12" t="s">
        <v>416</v>
      </c>
      <c r="E176" s="12"/>
      <c r="F176" s="13">
        <f>F177+F178</f>
        <v>0</v>
      </c>
      <c r="G176" s="13">
        <v>0</v>
      </c>
      <c r="H176" s="13">
        <v>0</v>
      </c>
    </row>
    <row r="177" spans="1:8" ht="150.75" thickBot="1">
      <c r="A177" s="11" t="s">
        <v>417</v>
      </c>
      <c r="B177" s="12" t="s">
        <v>41</v>
      </c>
      <c r="C177" s="12" t="s">
        <v>22</v>
      </c>
      <c r="D177" s="20" t="s">
        <v>416</v>
      </c>
      <c r="E177" s="20">
        <v>500</v>
      </c>
      <c r="F177" s="13">
        <f>[1]ведомственная!G309</f>
        <v>0</v>
      </c>
      <c r="G177" s="13">
        <v>0</v>
      </c>
      <c r="H177" s="13">
        <v>0</v>
      </c>
    </row>
    <row r="178" spans="1:8" ht="169.5" thickBot="1">
      <c r="A178" s="11" t="s">
        <v>418</v>
      </c>
      <c r="B178" s="12" t="s">
        <v>41</v>
      </c>
      <c r="C178" s="12" t="s">
        <v>22</v>
      </c>
      <c r="D178" s="20" t="s">
        <v>419</v>
      </c>
      <c r="E178" s="20">
        <v>500</v>
      </c>
      <c r="F178" s="13">
        <f>[1]ведомственная!G310</f>
        <v>0</v>
      </c>
      <c r="G178" s="13">
        <v>0</v>
      </c>
      <c r="H178" s="13">
        <v>0</v>
      </c>
    </row>
    <row r="179" spans="1:8" ht="38.25" thickBot="1">
      <c r="A179" s="11" t="s">
        <v>343</v>
      </c>
      <c r="B179" s="12" t="s">
        <v>41</v>
      </c>
      <c r="C179" s="12" t="s">
        <v>22</v>
      </c>
      <c r="D179" s="12" t="s">
        <v>344</v>
      </c>
      <c r="E179" s="12"/>
      <c r="F179" s="13">
        <f>F180</f>
        <v>370</v>
      </c>
      <c r="G179" s="13">
        <v>0</v>
      </c>
      <c r="H179" s="13">
        <v>0</v>
      </c>
    </row>
    <row r="180" spans="1:8" ht="132" thickBot="1">
      <c r="A180" s="11" t="s">
        <v>345</v>
      </c>
      <c r="B180" s="12" t="s">
        <v>41</v>
      </c>
      <c r="C180" s="12" t="s">
        <v>22</v>
      </c>
      <c r="D180" s="20" t="s">
        <v>346</v>
      </c>
      <c r="E180" s="20">
        <v>500</v>
      </c>
      <c r="F180" s="13">
        <f>[1]ведомственная!G312</f>
        <v>370</v>
      </c>
      <c r="G180" s="13">
        <v>0</v>
      </c>
      <c r="H180" s="13">
        <v>0</v>
      </c>
    </row>
    <row r="181" spans="1:8" ht="38.25" thickBot="1">
      <c r="A181" s="11" t="s">
        <v>192</v>
      </c>
      <c r="B181" s="12" t="s">
        <v>41</v>
      </c>
      <c r="C181" s="12" t="s">
        <v>41</v>
      </c>
      <c r="D181" s="18"/>
      <c r="E181" s="12"/>
      <c r="F181" s="13">
        <f>F182</f>
        <v>0</v>
      </c>
      <c r="G181" s="13">
        <v>0</v>
      </c>
      <c r="H181" s="13">
        <v>0</v>
      </c>
    </row>
    <row r="182" spans="1:8" ht="75.75" thickBot="1">
      <c r="A182" s="26" t="s">
        <v>193</v>
      </c>
      <c r="B182" s="12" t="s">
        <v>41</v>
      </c>
      <c r="C182" s="12" t="s">
        <v>41</v>
      </c>
      <c r="D182" s="12" t="s">
        <v>194</v>
      </c>
      <c r="E182" s="12"/>
      <c r="F182" s="13">
        <f>F183</f>
        <v>0</v>
      </c>
      <c r="G182" s="13">
        <v>0</v>
      </c>
      <c r="H182" s="13">
        <v>0</v>
      </c>
    </row>
    <row r="183" spans="1:8" ht="75.75" thickBot="1">
      <c r="A183" s="11" t="s">
        <v>195</v>
      </c>
      <c r="B183" s="12" t="s">
        <v>41</v>
      </c>
      <c r="C183" s="12" t="s">
        <v>41</v>
      </c>
      <c r="D183" s="12" t="s">
        <v>196</v>
      </c>
      <c r="E183" s="12"/>
      <c r="F183" s="13">
        <f>F184</f>
        <v>0</v>
      </c>
      <c r="G183" s="13">
        <v>0</v>
      </c>
      <c r="H183" s="13">
        <v>0</v>
      </c>
    </row>
    <row r="184" spans="1:8" ht="38.25" thickBot="1">
      <c r="A184" s="11" t="s">
        <v>197</v>
      </c>
      <c r="B184" s="12" t="s">
        <v>41</v>
      </c>
      <c r="C184" s="12" t="s">
        <v>41</v>
      </c>
      <c r="D184" s="12" t="s">
        <v>198</v>
      </c>
      <c r="E184" s="12"/>
      <c r="F184" s="13">
        <f>F185</f>
        <v>0</v>
      </c>
      <c r="G184" s="13">
        <v>0</v>
      </c>
      <c r="H184" s="13">
        <v>0</v>
      </c>
    </row>
    <row r="185" spans="1:8" ht="207" thickBot="1">
      <c r="A185" s="11" t="s">
        <v>199</v>
      </c>
      <c r="B185" s="12" t="s">
        <v>41</v>
      </c>
      <c r="C185" s="12" t="s">
        <v>41</v>
      </c>
      <c r="D185" s="20" t="s">
        <v>200</v>
      </c>
      <c r="E185" s="20">
        <v>500</v>
      </c>
      <c r="F185" s="13">
        <f>[1]ведомственная!G118</f>
        <v>0</v>
      </c>
      <c r="G185" s="13">
        <v>0</v>
      </c>
      <c r="H185" s="13">
        <v>0</v>
      </c>
    </row>
    <row r="186" spans="1:8" ht="19.5" thickBot="1">
      <c r="A186" s="31" t="s">
        <v>201</v>
      </c>
      <c r="B186" s="18" t="s">
        <v>57</v>
      </c>
      <c r="C186" s="18"/>
      <c r="D186" s="18"/>
      <c r="E186" s="12"/>
      <c r="F186" s="32">
        <f>+F187+F199+F231+F240+F249+F260</f>
        <v>385070.90358791995</v>
      </c>
      <c r="G186" s="32">
        <v>400518.56539789325</v>
      </c>
      <c r="H186" s="32">
        <v>411440.34967728128</v>
      </c>
    </row>
    <row r="187" spans="1:8" ht="19.5" thickBot="1">
      <c r="A187" s="11" t="s">
        <v>202</v>
      </c>
      <c r="B187" s="12" t="s">
        <v>57</v>
      </c>
      <c r="C187" s="12" t="s">
        <v>10</v>
      </c>
      <c r="D187" s="18"/>
      <c r="E187" s="12"/>
      <c r="F187" s="13">
        <f>+F188</f>
        <v>80261.308088599995</v>
      </c>
      <c r="G187" s="13">
        <v>83961.250749315004</v>
      </c>
      <c r="H187" s="13">
        <v>89996.757249314993</v>
      </c>
    </row>
    <row r="188" spans="1:8" ht="57" thickBot="1">
      <c r="A188" s="26" t="s">
        <v>79</v>
      </c>
      <c r="B188" s="12" t="s">
        <v>57</v>
      </c>
      <c r="C188" s="12" t="s">
        <v>10</v>
      </c>
      <c r="D188" s="12" t="s">
        <v>80</v>
      </c>
      <c r="E188" s="12"/>
      <c r="F188" s="13">
        <f>+F189</f>
        <v>80261.308088599995</v>
      </c>
      <c r="G188" s="13">
        <v>83961.250749315004</v>
      </c>
      <c r="H188" s="13">
        <v>89996.757249314993</v>
      </c>
    </row>
    <row r="189" spans="1:8" ht="38.25" thickBot="1">
      <c r="A189" s="11" t="s">
        <v>203</v>
      </c>
      <c r="B189" s="12" t="s">
        <v>57</v>
      </c>
      <c r="C189" s="12" t="s">
        <v>10</v>
      </c>
      <c r="D189" s="12" t="s">
        <v>204</v>
      </c>
      <c r="E189" s="12"/>
      <c r="F189" s="13">
        <f>+F190</f>
        <v>80261.308088599995</v>
      </c>
      <c r="G189" s="13">
        <v>83961.250749315004</v>
      </c>
      <c r="H189" s="13">
        <v>89996.757249314993</v>
      </c>
    </row>
    <row r="190" spans="1:8" ht="38.25" thickBot="1">
      <c r="A190" s="11" t="s">
        <v>205</v>
      </c>
      <c r="B190" s="12" t="s">
        <v>57</v>
      </c>
      <c r="C190" s="12" t="s">
        <v>10</v>
      </c>
      <c r="D190" s="12" t="s">
        <v>206</v>
      </c>
      <c r="E190" s="12"/>
      <c r="F190" s="13">
        <f>+F191+F192+F194+F196+F197+F198+F195+F193</f>
        <v>80261.308088599995</v>
      </c>
      <c r="G190" s="13">
        <v>83961.250749315004</v>
      </c>
      <c r="H190" s="13">
        <v>89996.757249314993</v>
      </c>
    </row>
    <row r="191" spans="1:8" ht="169.5" thickBot="1">
      <c r="A191" s="11" t="s">
        <v>207</v>
      </c>
      <c r="B191" s="12" t="s">
        <v>57</v>
      </c>
      <c r="C191" s="12" t="s">
        <v>10</v>
      </c>
      <c r="D191" s="20" t="s">
        <v>208</v>
      </c>
      <c r="E191" s="20">
        <v>100</v>
      </c>
      <c r="F191" s="13">
        <f>+[1]ведомственная!G156</f>
        <v>4740.2321525999996</v>
      </c>
      <c r="G191" s="13">
        <v>4858.7379564149996</v>
      </c>
      <c r="H191" s="13">
        <v>4858.7379564149996</v>
      </c>
    </row>
    <row r="192" spans="1:8" ht="132" thickBot="1">
      <c r="A192" s="11" t="s">
        <v>209</v>
      </c>
      <c r="B192" s="12" t="s">
        <v>57</v>
      </c>
      <c r="C192" s="12" t="s">
        <v>10</v>
      </c>
      <c r="D192" s="20" t="s">
        <v>208</v>
      </c>
      <c r="E192" s="20">
        <v>200</v>
      </c>
      <c r="F192" s="13">
        <f>+[1]ведомственная!G157</f>
        <v>6138.0300000000007</v>
      </c>
      <c r="G192" s="13">
        <v>6099.3441000000003</v>
      </c>
      <c r="H192" s="13">
        <v>6329.4375999999993</v>
      </c>
    </row>
    <row r="193" spans="1:8" ht="113.25" thickBot="1">
      <c r="A193" s="11" t="s">
        <v>210</v>
      </c>
      <c r="B193" s="12" t="s">
        <v>57</v>
      </c>
      <c r="C193" s="12" t="s">
        <v>10</v>
      </c>
      <c r="D193" s="20" t="s">
        <v>208</v>
      </c>
      <c r="E193" s="20">
        <v>500</v>
      </c>
      <c r="F193" s="13">
        <f>[1]ведомственная!G158</f>
        <v>38.4</v>
      </c>
      <c r="G193" s="13">
        <v>0</v>
      </c>
      <c r="H193" s="13">
        <v>0</v>
      </c>
    </row>
    <row r="194" spans="1:8" ht="132" thickBot="1">
      <c r="A194" s="11" t="s">
        <v>211</v>
      </c>
      <c r="B194" s="12" t="s">
        <v>57</v>
      </c>
      <c r="C194" s="12" t="s">
        <v>10</v>
      </c>
      <c r="D194" s="20" t="s">
        <v>208</v>
      </c>
      <c r="E194" s="20">
        <v>600</v>
      </c>
      <c r="F194" s="13">
        <f>+[1]ведомственная!G159</f>
        <v>22988.346275999997</v>
      </c>
      <c r="G194" s="13">
        <v>23625.404032899998</v>
      </c>
      <c r="H194" s="13">
        <v>24263.617032899998</v>
      </c>
    </row>
    <row r="195" spans="1:8" ht="113.25" thickBot="1">
      <c r="A195" s="11" t="s">
        <v>212</v>
      </c>
      <c r="B195" s="12" t="s">
        <v>57</v>
      </c>
      <c r="C195" s="12" t="s">
        <v>10</v>
      </c>
      <c r="D195" s="20" t="s">
        <v>208</v>
      </c>
      <c r="E195" s="20">
        <v>800</v>
      </c>
      <c r="F195" s="13">
        <f>+[1]ведомственная!G160</f>
        <v>57.099999999999994</v>
      </c>
      <c r="G195" s="13">
        <v>57.099999999999994</v>
      </c>
      <c r="H195" s="13">
        <v>57.099999999999994</v>
      </c>
    </row>
    <row r="196" spans="1:8" ht="188.25" thickBot="1">
      <c r="A196" s="26" t="s">
        <v>213</v>
      </c>
      <c r="B196" s="12" t="s">
        <v>57</v>
      </c>
      <c r="C196" s="12" t="s">
        <v>10</v>
      </c>
      <c r="D196" s="20" t="s">
        <v>214</v>
      </c>
      <c r="E196" s="20">
        <v>100</v>
      </c>
      <c r="F196" s="13">
        <f>+[1]ведомственная!G161</f>
        <v>9168.7000000000007</v>
      </c>
      <c r="G196" s="13">
        <v>9468.7000000000007</v>
      </c>
      <c r="H196" s="13">
        <v>9768.7000000000007</v>
      </c>
    </row>
    <row r="197" spans="1:8" ht="169.5" thickBot="1">
      <c r="A197" s="26" t="s">
        <v>215</v>
      </c>
      <c r="B197" s="12" t="s">
        <v>57</v>
      </c>
      <c r="C197" s="12" t="s">
        <v>10</v>
      </c>
      <c r="D197" s="20" t="s">
        <v>214</v>
      </c>
      <c r="E197" s="20">
        <v>200</v>
      </c>
      <c r="F197" s="13">
        <f>+[1]ведомственная!G162</f>
        <v>427.02779999999984</v>
      </c>
      <c r="G197" s="13">
        <v>552.02779999999984</v>
      </c>
      <c r="H197" s="13">
        <v>766.02779999999984</v>
      </c>
    </row>
    <row r="198" spans="1:8" ht="169.5" thickBot="1">
      <c r="A198" s="26" t="s">
        <v>216</v>
      </c>
      <c r="B198" s="12" t="s">
        <v>57</v>
      </c>
      <c r="C198" s="12" t="s">
        <v>10</v>
      </c>
      <c r="D198" s="20" t="s">
        <v>214</v>
      </c>
      <c r="E198" s="20">
        <v>600</v>
      </c>
      <c r="F198" s="13">
        <f>+[1]ведомственная!G163</f>
        <v>36703.471860000005</v>
      </c>
      <c r="G198" s="13">
        <v>39299.936860000002</v>
      </c>
      <c r="H198" s="13">
        <v>43953.136859999999</v>
      </c>
    </row>
    <row r="199" spans="1:8" ht="19.5" thickBot="1">
      <c r="A199" s="11" t="s">
        <v>217</v>
      </c>
      <c r="B199" s="12" t="s">
        <v>57</v>
      </c>
      <c r="C199" s="12" t="s">
        <v>12</v>
      </c>
      <c r="D199" s="18"/>
      <c r="E199" s="12"/>
      <c r="F199" s="13">
        <f>+F200</f>
        <v>256998.96624199997</v>
      </c>
      <c r="G199" s="13">
        <v>268803.71507000003</v>
      </c>
      <c r="H199" s="13">
        <v>272899.40585999994</v>
      </c>
    </row>
    <row r="200" spans="1:8" ht="57" thickBot="1">
      <c r="A200" s="11" t="s">
        <v>79</v>
      </c>
      <c r="B200" s="12" t="s">
        <v>57</v>
      </c>
      <c r="C200" s="12" t="s">
        <v>12</v>
      </c>
      <c r="D200" s="12" t="s">
        <v>80</v>
      </c>
      <c r="E200" s="12"/>
      <c r="F200" s="13">
        <f>+F201</f>
        <v>256998.96624199997</v>
      </c>
      <c r="G200" s="13">
        <v>268803.71507000003</v>
      </c>
      <c r="H200" s="13">
        <v>272899.40585999994</v>
      </c>
    </row>
    <row r="201" spans="1:8" ht="38.25" thickBot="1">
      <c r="A201" s="11" t="s">
        <v>203</v>
      </c>
      <c r="B201" s="12" t="s">
        <v>57</v>
      </c>
      <c r="C201" s="12" t="s">
        <v>12</v>
      </c>
      <c r="D201" s="12" t="s">
        <v>204</v>
      </c>
      <c r="E201" s="12"/>
      <c r="F201" s="13">
        <f>+F202</f>
        <v>256998.96624199997</v>
      </c>
      <c r="G201" s="13">
        <v>268803.71507000003</v>
      </c>
      <c r="H201" s="13">
        <v>272899.40585999994</v>
      </c>
    </row>
    <row r="202" spans="1:8" ht="19.5" thickBot="1">
      <c r="A202" s="11" t="s">
        <v>218</v>
      </c>
      <c r="B202" s="12" t="s">
        <v>57</v>
      </c>
      <c r="C202" s="12" t="s">
        <v>12</v>
      </c>
      <c r="D202" s="12" t="s">
        <v>219</v>
      </c>
      <c r="E202" s="12"/>
      <c r="F202" s="13">
        <f>+F203+F204+F205+F206+F207+F212+F213+F214+F215+F216+F217+F218+F219+F220+F221+F223+F210+F211+F208+F209+F224+F225+F226+F229+F230+F222+F227+F228</f>
        <v>256998.96624199997</v>
      </c>
      <c r="G202" s="13">
        <v>268803.71507000003</v>
      </c>
      <c r="H202" s="13">
        <v>272899.40585999994</v>
      </c>
    </row>
    <row r="203" spans="1:8" ht="169.5" thickBot="1">
      <c r="A203" s="11" t="s">
        <v>207</v>
      </c>
      <c r="B203" s="12" t="s">
        <v>57</v>
      </c>
      <c r="C203" s="12" t="s">
        <v>12</v>
      </c>
      <c r="D203" s="20" t="s">
        <v>220</v>
      </c>
      <c r="E203" s="20">
        <v>100</v>
      </c>
      <c r="F203" s="13">
        <f>+[1]ведомственная!G168</f>
        <v>856.1952</v>
      </c>
      <c r="G203" s="13">
        <v>856.1952</v>
      </c>
      <c r="H203" s="13">
        <v>856.1952</v>
      </c>
    </row>
    <row r="204" spans="1:8" ht="132" thickBot="1">
      <c r="A204" s="11" t="s">
        <v>209</v>
      </c>
      <c r="B204" s="12" t="s">
        <v>57</v>
      </c>
      <c r="C204" s="12" t="s">
        <v>12</v>
      </c>
      <c r="D204" s="20" t="s">
        <v>220</v>
      </c>
      <c r="E204" s="20">
        <v>200</v>
      </c>
      <c r="F204" s="13">
        <f>+[1]ведомственная!G169</f>
        <v>15019.937039999999</v>
      </c>
      <c r="G204" s="13">
        <v>14720.013940000001</v>
      </c>
      <c r="H204" s="13">
        <v>15499.316440000001</v>
      </c>
    </row>
    <row r="205" spans="1:8" ht="113.25" thickBot="1">
      <c r="A205" s="11" t="s">
        <v>210</v>
      </c>
      <c r="B205" s="12" t="s">
        <v>57</v>
      </c>
      <c r="C205" s="12" t="s">
        <v>12</v>
      </c>
      <c r="D205" s="20" t="s">
        <v>220</v>
      </c>
      <c r="E205" s="20">
        <v>500</v>
      </c>
      <c r="F205" s="13">
        <f>+[1]ведомственная!G170</f>
        <v>0</v>
      </c>
      <c r="G205" s="13">
        <v>0</v>
      </c>
      <c r="H205" s="13">
        <v>0</v>
      </c>
    </row>
    <row r="206" spans="1:8" ht="132" thickBot="1">
      <c r="A206" s="11" t="s">
        <v>211</v>
      </c>
      <c r="B206" s="12" t="s">
        <v>57</v>
      </c>
      <c r="C206" s="12" t="s">
        <v>12</v>
      </c>
      <c r="D206" s="20" t="s">
        <v>220</v>
      </c>
      <c r="E206" s="20">
        <v>600</v>
      </c>
      <c r="F206" s="13">
        <f>+[1]ведомственная!G171</f>
        <v>29440.707119999999</v>
      </c>
      <c r="G206" s="13">
        <v>29906.468930000003</v>
      </c>
      <c r="H206" s="13">
        <v>31153.624820000001</v>
      </c>
    </row>
    <row r="207" spans="1:8" ht="113.25" thickBot="1">
      <c r="A207" s="11" t="s">
        <v>212</v>
      </c>
      <c r="B207" s="12" t="s">
        <v>57</v>
      </c>
      <c r="C207" s="12" t="s">
        <v>12</v>
      </c>
      <c r="D207" s="20" t="s">
        <v>220</v>
      </c>
      <c r="E207" s="20">
        <v>800</v>
      </c>
      <c r="F207" s="13">
        <f>+[1]ведомственная!G172</f>
        <v>671</v>
      </c>
      <c r="G207" s="13">
        <v>671</v>
      </c>
      <c r="H207" s="13">
        <v>671</v>
      </c>
    </row>
    <row r="208" spans="1:8" ht="169.5" thickBot="1">
      <c r="A208" s="11" t="s">
        <v>347</v>
      </c>
      <c r="B208" s="12" t="s">
        <v>57</v>
      </c>
      <c r="C208" s="12" t="s">
        <v>12</v>
      </c>
      <c r="D208" s="20" t="s">
        <v>348</v>
      </c>
      <c r="E208" s="20">
        <v>200</v>
      </c>
      <c r="F208" s="13">
        <f>[1]программы!G90</f>
        <v>2506</v>
      </c>
      <c r="G208" s="13">
        <v>2506</v>
      </c>
      <c r="H208" s="13">
        <v>2506</v>
      </c>
    </row>
    <row r="209" spans="1:8" ht="169.5" thickBot="1">
      <c r="A209" s="11" t="s">
        <v>349</v>
      </c>
      <c r="B209" s="12" t="s">
        <v>57</v>
      </c>
      <c r="C209" s="12" t="s">
        <v>12</v>
      </c>
      <c r="D209" s="20" t="s">
        <v>348</v>
      </c>
      <c r="E209" s="20">
        <v>600</v>
      </c>
      <c r="F209" s="13">
        <f>[1]программы!G91</f>
        <v>8443.7099999999991</v>
      </c>
      <c r="G209" s="13">
        <v>8561.0999999999985</v>
      </c>
      <c r="H209" s="13">
        <v>8895.5</v>
      </c>
    </row>
    <row r="210" spans="1:8" ht="207" thickBot="1">
      <c r="A210" s="11" t="s">
        <v>350</v>
      </c>
      <c r="B210" s="12" t="s">
        <v>57</v>
      </c>
      <c r="C210" s="12" t="s">
        <v>12</v>
      </c>
      <c r="D210" s="20" t="s">
        <v>369</v>
      </c>
      <c r="E210" s="20">
        <v>100</v>
      </c>
      <c r="F210" s="13">
        <f>[1]программы!G92</f>
        <v>5155.9199999999992</v>
      </c>
      <c r="G210" s="13">
        <v>5155.9199999999992</v>
      </c>
      <c r="H210" s="13">
        <v>5468.3999999999987</v>
      </c>
    </row>
    <row r="211" spans="1:8" ht="169.5" thickBot="1">
      <c r="A211" s="11" t="s">
        <v>351</v>
      </c>
      <c r="B211" s="12" t="s">
        <v>57</v>
      </c>
      <c r="C211" s="12" t="s">
        <v>12</v>
      </c>
      <c r="D211" s="20" t="s">
        <v>369</v>
      </c>
      <c r="E211" s="20">
        <v>600</v>
      </c>
      <c r="F211" s="13">
        <f>[1]программы!G93</f>
        <v>7030.8</v>
      </c>
      <c r="G211" s="13">
        <v>7030.8</v>
      </c>
      <c r="H211" s="13">
        <v>7486.1093999999994</v>
      </c>
    </row>
    <row r="212" spans="1:8" ht="244.5" thickBot="1">
      <c r="A212" s="26" t="s">
        <v>221</v>
      </c>
      <c r="B212" s="12" t="s">
        <v>57</v>
      </c>
      <c r="C212" s="12" t="s">
        <v>12</v>
      </c>
      <c r="D212" s="20" t="s">
        <v>222</v>
      </c>
      <c r="E212" s="20">
        <v>100</v>
      </c>
      <c r="F212" s="13">
        <f>+[1]ведомственная!G177</f>
        <v>57365.208599999998</v>
      </c>
      <c r="G212" s="13">
        <v>57873.899999999994</v>
      </c>
      <c r="H212" s="13">
        <v>60738.299999999996</v>
      </c>
    </row>
    <row r="213" spans="1:8" ht="207" thickBot="1">
      <c r="A213" s="26" t="s">
        <v>223</v>
      </c>
      <c r="B213" s="12" t="s">
        <v>57</v>
      </c>
      <c r="C213" s="12" t="s">
        <v>12</v>
      </c>
      <c r="D213" s="20" t="s">
        <v>222</v>
      </c>
      <c r="E213" s="20">
        <v>200</v>
      </c>
      <c r="F213" s="13">
        <f>+[1]ведомственная!G178</f>
        <v>2861.6999999999971</v>
      </c>
      <c r="G213" s="13">
        <v>2883.7000000000044</v>
      </c>
      <c r="H213" s="13">
        <v>2866.7000000000044</v>
      </c>
    </row>
    <row r="214" spans="1:8" ht="207" thickBot="1">
      <c r="A214" s="26" t="s">
        <v>224</v>
      </c>
      <c r="B214" s="12" t="s">
        <v>57</v>
      </c>
      <c r="C214" s="12" t="s">
        <v>12</v>
      </c>
      <c r="D214" s="20" t="s">
        <v>222</v>
      </c>
      <c r="E214" s="20">
        <v>600</v>
      </c>
      <c r="F214" s="13">
        <f>+[1]ведомственная!G179</f>
        <v>109654.588282</v>
      </c>
      <c r="G214" s="13">
        <v>119990.6</v>
      </c>
      <c r="H214" s="13">
        <v>128886.56</v>
      </c>
    </row>
    <row r="215" spans="1:8" ht="207" thickBot="1">
      <c r="A215" s="26" t="s">
        <v>225</v>
      </c>
      <c r="B215" s="12" t="s">
        <v>57</v>
      </c>
      <c r="C215" s="12" t="s">
        <v>12</v>
      </c>
      <c r="D215" s="20" t="s">
        <v>226</v>
      </c>
      <c r="E215" s="20">
        <v>200</v>
      </c>
      <c r="F215" s="13">
        <f>+[1]ведомственная!G180</f>
        <v>4426.2999999999993</v>
      </c>
      <c r="G215" s="13">
        <v>4506.2999999999993</v>
      </c>
      <c r="H215" s="13">
        <v>4766.2999999999993</v>
      </c>
    </row>
    <row r="216" spans="1:8" ht="150.75" thickBot="1">
      <c r="A216" s="26" t="s">
        <v>227</v>
      </c>
      <c r="B216" s="12" t="s">
        <v>57</v>
      </c>
      <c r="C216" s="12" t="s">
        <v>12</v>
      </c>
      <c r="D216" s="20" t="s">
        <v>226</v>
      </c>
      <c r="E216" s="20">
        <v>200</v>
      </c>
      <c r="F216" s="13">
        <f>+[1]ведомственная!G181</f>
        <v>65.399999999999636</v>
      </c>
      <c r="G216" s="13">
        <v>71.399999999999636</v>
      </c>
      <c r="H216" s="13">
        <v>95.399999999999636</v>
      </c>
    </row>
    <row r="217" spans="1:8" ht="169.5" thickBot="1">
      <c r="A217" s="26" t="s">
        <v>228</v>
      </c>
      <c r="B217" s="12" t="s">
        <v>57</v>
      </c>
      <c r="C217" s="12" t="s">
        <v>12</v>
      </c>
      <c r="D217" s="20" t="s">
        <v>226</v>
      </c>
      <c r="E217" s="20">
        <v>600</v>
      </c>
      <c r="F217" s="13">
        <f>+[1]ведомственная!G182</f>
        <v>1182.1999999999998</v>
      </c>
      <c r="G217" s="13">
        <v>1183.1999999999998</v>
      </c>
      <c r="H217" s="13">
        <v>1323.2</v>
      </c>
    </row>
    <row r="218" spans="1:8" ht="132" thickBot="1">
      <c r="A218" s="26" t="s">
        <v>229</v>
      </c>
      <c r="B218" s="12" t="s">
        <v>57</v>
      </c>
      <c r="C218" s="12" t="s">
        <v>12</v>
      </c>
      <c r="D218" s="37" t="s">
        <v>230</v>
      </c>
      <c r="E218" s="27">
        <v>200</v>
      </c>
      <c r="F218" s="13">
        <f>+[1]ведомственная!G183</f>
        <v>355.3</v>
      </c>
      <c r="G218" s="13">
        <v>354.7</v>
      </c>
      <c r="H218" s="13">
        <v>363.8</v>
      </c>
    </row>
    <row r="219" spans="1:8" ht="132" thickBot="1">
      <c r="A219" s="26" t="s">
        <v>231</v>
      </c>
      <c r="B219" s="12" t="s">
        <v>57</v>
      </c>
      <c r="C219" s="12" t="s">
        <v>12</v>
      </c>
      <c r="D219" s="37" t="s">
        <v>230</v>
      </c>
      <c r="E219" s="27">
        <v>600</v>
      </c>
      <c r="F219" s="13">
        <f>+[1]ведомственная!G184</f>
        <v>1064</v>
      </c>
      <c r="G219" s="13">
        <v>1146</v>
      </c>
      <c r="H219" s="13">
        <v>1223</v>
      </c>
    </row>
    <row r="220" spans="1:8" ht="150.75" thickBot="1">
      <c r="A220" s="26" t="s">
        <v>232</v>
      </c>
      <c r="B220" s="12" t="s">
        <v>57</v>
      </c>
      <c r="C220" s="12" t="s">
        <v>12</v>
      </c>
      <c r="D220" s="37" t="s">
        <v>233</v>
      </c>
      <c r="E220" s="27">
        <v>200</v>
      </c>
      <c r="F220" s="13">
        <f>+[1]ведомственная!G185</f>
        <v>100</v>
      </c>
      <c r="G220" s="13">
        <v>100</v>
      </c>
      <c r="H220" s="13">
        <v>100</v>
      </c>
    </row>
    <row r="221" spans="1:8" ht="169.5" thickBot="1">
      <c r="A221" s="26" t="s">
        <v>420</v>
      </c>
      <c r="B221" s="12" t="s">
        <v>57</v>
      </c>
      <c r="C221" s="12" t="s">
        <v>12</v>
      </c>
      <c r="D221" s="37" t="s">
        <v>421</v>
      </c>
      <c r="E221" s="27">
        <v>600</v>
      </c>
      <c r="F221" s="13">
        <f>[1]ведомственная!G186</f>
        <v>0</v>
      </c>
      <c r="G221" s="13">
        <v>0</v>
      </c>
      <c r="H221" s="13">
        <v>0</v>
      </c>
    </row>
    <row r="222" spans="1:8" ht="169.5" thickBot="1">
      <c r="A222" s="26" t="s">
        <v>420</v>
      </c>
      <c r="B222" s="12" t="s">
        <v>57</v>
      </c>
      <c r="C222" s="12" t="s">
        <v>12</v>
      </c>
      <c r="D222" s="37" t="s">
        <v>422</v>
      </c>
      <c r="E222" s="27">
        <v>200</v>
      </c>
      <c r="F222" s="13"/>
      <c r="G222" s="13"/>
      <c r="H222" s="13"/>
    </row>
    <row r="223" spans="1:8" ht="188.25" thickBot="1">
      <c r="A223" s="26" t="s">
        <v>423</v>
      </c>
      <c r="B223" s="12" t="s">
        <v>57</v>
      </c>
      <c r="C223" s="12" t="s">
        <v>12</v>
      </c>
      <c r="D223" s="37" t="s">
        <v>422</v>
      </c>
      <c r="E223" s="27">
        <v>600</v>
      </c>
      <c r="F223" s="13">
        <f>[1]ведомственная!G188</f>
        <v>0</v>
      </c>
      <c r="G223" s="13">
        <v>0</v>
      </c>
      <c r="H223" s="13">
        <v>0</v>
      </c>
    </row>
    <row r="224" spans="1:8" ht="150.75" thickBot="1">
      <c r="A224" s="26" t="s">
        <v>424</v>
      </c>
      <c r="B224" s="12" t="s">
        <v>57</v>
      </c>
      <c r="C224" s="12" t="s">
        <v>12</v>
      </c>
      <c r="D224" s="37"/>
      <c r="E224" s="27">
        <v>200</v>
      </c>
      <c r="F224" s="13">
        <f>[1]программы!G107</f>
        <v>0</v>
      </c>
      <c r="G224" s="13">
        <v>0</v>
      </c>
      <c r="H224" s="13">
        <v>0</v>
      </c>
    </row>
    <row r="225" spans="1:8" ht="150.75" thickBot="1">
      <c r="A225" s="26" t="s">
        <v>425</v>
      </c>
      <c r="B225" s="12" t="s">
        <v>57</v>
      </c>
      <c r="C225" s="12" t="s">
        <v>12</v>
      </c>
      <c r="D225" s="37"/>
      <c r="E225" s="27">
        <v>600</v>
      </c>
      <c r="F225" s="13">
        <f>[1]программы!G108</f>
        <v>0</v>
      </c>
      <c r="G225" s="13">
        <v>0</v>
      </c>
      <c r="H225" s="13">
        <v>0</v>
      </c>
    </row>
    <row r="226" spans="1:8" ht="188.25" thickBot="1">
      <c r="A226" s="26" t="s">
        <v>426</v>
      </c>
      <c r="B226" s="12" t="s">
        <v>57</v>
      </c>
      <c r="C226" s="12" t="s">
        <v>12</v>
      </c>
      <c r="D226" s="37"/>
      <c r="E226" s="27">
        <v>600</v>
      </c>
      <c r="F226" s="13">
        <f>[1]программы!G109</f>
        <v>0</v>
      </c>
      <c r="G226" s="13">
        <v>0</v>
      </c>
      <c r="H226" s="13">
        <v>0</v>
      </c>
    </row>
    <row r="227" spans="1:8" ht="169.5" thickBot="1">
      <c r="A227" s="26" t="s">
        <v>370</v>
      </c>
      <c r="B227" s="12" t="s">
        <v>57</v>
      </c>
      <c r="C227" s="12" t="s">
        <v>12</v>
      </c>
      <c r="D227" s="37" t="s">
        <v>371</v>
      </c>
      <c r="E227" s="27">
        <v>200</v>
      </c>
      <c r="F227" s="13">
        <f>[1]ведомственная!G192</f>
        <v>0</v>
      </c>
      <c r="G227" s="13">
        <v>1686.4169999999999</v>
      </c>
      <c r="H227" s="13">
        <v>0</v>
      </c>
    </row>
    <row r="228" spans="1:8" ht="169.5" thickBot="1">
      <c r="A228" s="26" t="s">
        <v>427</v>
      </c>
      <c r="B228" s="12" t="s">
        <v>57</v>
      </c>
      <c r="C228" s="12" t="s">
        <v>12</v>
      </c>
      <c r="D228" s="37" t="s">
        <v>371</v>
      </c>
      <c r="E228" s="27">
        <v>600</v>
      </c>
      <c r="F228" s="13">
        <f>[1]ведомственная!G193</f>
        <v>0</v>
      </c>
      <c r="G228" s="13">
        <v>0</v>
      </c>
      <c r="H228" s="13">
        <v>0</v>
      </c>
    </row>
    <row r="229" spans="1:8" ht="113.25" thickBot="1">
      <c r="A229" s="26" t="s">
        <v>428</v>
      </c>
      <c r="B229" s="12" t="s">
        <v>57</v>
      </c>
      <c r="C229" s="12" t="s">
        <v>12</v>
      </c>
      <c r="D229" s="37" t="s">
        <v>352</v>
      </c>
      <c r="E229" s="27">
        <v>200</v>
      </c>
      <c r="F229" s="13">
        <f>[1]программы!G112</f>
        <v>0</v>
      </c>
      <c r="G229" s="13">
        <v>0</v>
      </c>
      <c r="H229" s="13">
        <v>0</v>
      </c>
    </row>
    <row r="230" spans="1:8" ht="113.25" thickBot="1">
      <c r="A230" s="26" t="s">
        <v>353</v>
      </c>
      <c r="B230" s="12" t="s">
        <v>57</v>
      </c>
      <c r="C230" s="12" t="s">
        <v>12</v>
      </c>
      <c r="D230" s="37" t="s">
        <v>352</v>
      </c>
      <c r="E230" s="27">
        <v>600</v>
      </c>
      <c r="F230" s="13">
        <f>[1]программы!G113</f>
        <v>10800</v>
      </c>
      <c r="G230" s="13">
        <v>9600</v>
      </c>
      <c r="H230" s="13">
        <v>0</v>
      </c>
    </row>
    <row r="231" spans="1:8" ht="19.5" thickBot="1">
      <c r="A231" s="11" t="s">
        <v>234</v>
      </c>
      <c r="B231" s="12" t="s">
        <v>57</v>
      </c>
      <c r="C231" s="12" t="s">
        <v>22</v>
      </c>
      <c r="D231" s="18"/>
      <c r="E231" s="12"/>
      <c r="F231" s="13">
        <f>+F232</f>
        <v>25440.325274800001</v>
      </c>
      <c r="G231" s="13">
        <v>25907.064056669995</v>
      </c>
      <c r="H231" s="13">
        <v>26000.324556669999</v>
      </c>
    </row>
    <row r="232" spans="1:8" ht="19.5" thickBot="1">
      <c r="A232" s="26" t="s">
        <v>235</v>
      </c>
      <c r="B232" s="12" t="s">
        <v>57</v>
      </c>
      <c r="C232" s="12" t="s">
        <v>22</v>
      </c>
      <c r="D232" s="20" t="s">
        <v>236</v>
      </c>
      <c r="E232" s="20"/>
      <c r="F232" s="13">
        <f>+F233</f>
        <v>25440.325274800001</v>
      </c>
      <c r="G232" s="13">
        <v>25907.064056669995</v>
      </c>
      <c r="H232" s="13">
        <v>26000.324556669999</v>
      </c>
    </row>
    <row r="233" spans="1:8" ht="57" thickBot="1">
      <c r="A233" s="26" t="s">
        <v>237</v>
      </c>
      <c r="B233" s="12" t="s">
        <v>57</v>
      </c>
      <c r="C233" s="12" t="s">
        <v>22</v>
      </c>
      <c r="D233" s="20" t="s">
        <v>238</v>
      </c>
      <c r="E233" s="20"/>
      <c r="F233" s="13">
        <f>+F235+F236+F237+F238+F239+F234</f>
        <v>25440.325274800001</v>
      </c>
      <c r="G233" s="13">
        <v>25907.064056669995</v>
      </c>
      <c r="H233" s="13">
        <v>26000.324556669999</v>
      </c>
    </row>
    <row r="234" spans="1:8" ht="169.5" thickBot="1">
      <c r="A234" s="11" t="s">
        <v>429</v>
      </c>
      <c r="B234" s="12" t="s">
        <v>57</v>
      </c>
      <c r="C234" s="12" t="s">
        <v>22</v>
      </c>
      <c r="D234" s="38" t="s">
        <v>430</v>
      </c>
      <c r="E234" s="20">
        <v>600</v>
      </c>
      <c r="F234" s="13">
        <f>[1]программы!G120</f>
        <v>0</v>
      </c>
      <c r="G234" s="13">
        <v>0</v>
      </c>
      <c r="H234" s="13">
        <v>0</v>
      </c>
    </row>
    <row r="235" spans="1:8" ht="169.5" thickBot="1">
      <c r="A235" s="11" t="s">
        <v>239</v>
      </c>
      <c r="B235" s="12" t="s">
        <v>57</v>
      </c>
      <c r="C235" s="12" t="s">
        <v>22</v>
      </c>
      <c r="D235" s="20" t="s">
        <v>240</v>
      </c>
      <c r="E235" s="20">
        <v>100</v>
      </c>
      <c r="F235" s="13">
        <f>+[1]ведомственная!G200</f>
        <v>10866.492</v>
      </c>
      <c r="G235" s="13">
        <v>11138.154299999998</v>
      </c>
      <c r="H235" s="13">
        <v>11138.154299999998</v>
      </c>
    </row>
    <row r="236" spans="1:8" ht="132" thickBot="1">
      <c r="A236" s="11" t="s">
        <v>241</v>
      </c>
      <c r="B236" s="12" t="s">
        <v>57</v>
      </c>
      <c r="C236" s="12" t="s">
        <v>22</v>
      </c>
      <c r="D236" s="20" t="s">
        <v>240</v>
      </c>
      <c r="E236" s="20">
        <v>200</v>
      </c>
      <c r="F236" s="13">
        <f>+[1]ведомственная!G201</f>
        <v>1350.2799999999988</v>
      </c>
      <c r="G236" s="13">
        <v>1358.0604999999996</v>
      </c>
      <c r="H236" s="13">
        <v>1418.880000000001</v>
      </c>
    </row>
    <row r="237" spans="1:8" ht="113.25" thickBot="1">
      <c r="A237" s="11" t="s">
        <v>242</v>
      </c>
      <c r="B237" s="12" t="s">
        <v>57</v>
      </c>
      <c r="C237" s="12" t="s">
        <v>22</v>
      </c>
      <c r="D237" s="20" t="s">
        <v>240</v>
      </c>
      <c r="E237" s="20">
        <v>300</v>
      </c>
      <c r="F237" s="13">
        <f>+[1]ведомственная!G202</f>
        <v>18</v>
      </c>
      <c r="G237" s="13">
        <v>18</v>
      </c>
      <c r="H237" s="13">
        <v>18</v>
      </c>
    </row>
    <row r="238" spans="1:8" ht="132" thickBot="1">
      <c r="A238" s="11" t="s">
        <v>243</v>
      </c>
      <c r="B238" s="12" t="s">
        <v>57</v>
      </c>
      <c r="C238" s="12" t="s">
        <v>22</v>
      </c>
      <c r="D238" s="20" t="s">
        <v>240</v>
      </c>
      <c r="E238" s="20">
        <v>600</v>
      </c>
      <c r="F238" s="13">
        <f>+[1]ведомственная!G203</f>
        <v>13200.553274800001</v>
      </c>
      <c r="G238" s="13">
        <v>13387.849256669999</v>
      </c>
      <c r="H238" s="13">
        <v>13420.29025667</v>
      </c>
    </row>
    <row r="239" spans="1:8" ht="113.25" thickBot="1">
      <c r="A239" s="11" t="s">
        <v>244</v>
      </c>
      <c r="B239" s="12" t="s">
        <v>57</v>
      </c>
      <c r="C239" s="12" t="s">
        <v>22</v>
      </c>
      <c r="D239" s="20" t="s">
        <v>240</v>
      </c>
      <c r="E239" s="20">
        <v>800</v>
      </c>
      <c r="F239" s="13">
        <f>+[1]ведомственная!G204</f>
        <v>5</v>
      </c>
      <c r="G239" s="13">
        <v>5</v>
      </c>
      <c r="H239" s="13">
        <v>5</v>
      </c>
    </row>
    <row r="240" spans="1:8" ht="38.25" thickBot="1">
      <c r="A240" s="26" t="s">
        <v>431</v>
      </c>
      <c r="B240" s="12" t="s">
        <v>57</v>
      </c>
      <c r="C240" s="12" t="s">
        <v>41</v>
      </c>
      <c r="D240" s="37"/>
      <c r="E240" s="12"/>
      <c r="F240" s="13">
        <f>F241</f>
        <v>0</v>
      </c>
      <c r="G240" s="13">
        <v>0</v>
      </c>
      <c r="H240" s="13">
        <v>0</v>
      </c>
    </row>
    <row r="241" spans="1:8" ht="38.25" thickBot="1">
      <c r="A241" s="26" t="s">
        <v>13</v>
      </c>
      <c r="B241" s="12" t="s">
        <v>57</v>
      </c>
      <c r="C241" s="12" t="s">
        <v>41</v>
      </c>
      <c r="D241" s="37" t="s">
        <v>14</v>
      </c>
      <c r="E241" s="12"/>
      <c r="F241" s="13">
        <f>F242</f>
        <v>0</v>
      </c>
      <c r="G241" s="13">
        <v>0</v>
      </c>
      <c r="H241" s="13">
        <v>0</v>
      </c>
    </row>
    <row r="242" spans="1:8" ht="38.25" thickBot="1">
      <c r="A242" s="26" t="s">
        <v>432</v>
      </c>
      <c r="B242" s="12" t="s">
        <v>57</v>
      </c>
      <c r="C242" s="12" t="s">
        <v>41</v>
      </c>
      <c r="D242" s="37" t="s">
        <v>433</v>
      </c>
      <c r="E242" s="12"/>
      <c r="F242" s="13">
        <f>F243</f>
        <v>0</v>
      </c>
      <c r="G242" s="13">
        <v>0</v>
      </c>
      <c r="H242" s="13">
        <v>0</v>
      </c>
    </row>
    <row r="243" spans="1:8" ht="57" thickBot="1">
      <c r="A243" s="26" t="s">
        <v>434</v>
      </c>
      <c r="B243" s="12" t="s">
        <v>57</v>
      </c>
      <c r="C243" s="12" t="s">
        <v>41</v>
      </c>
      <c r="D243" s="37" t="s">
        <v>435</v>
      </c>
      <c r="E243" s="12"/>
      <c r="F243" s="13">
        <f>F244</f>
        <v>0</v>
      </c>
      <c r="G243" s="13">
        <v>0</v>
      </c>
      <c r="H243" s="13">
        <v>0</v>
      </c>
    </row>
    <row r="244" spans="1:8" ht="150.75" thickBot="1">
      <c r="A244" s="26" t="s">
        <v>436</v>
      </c>
      <c r="B244" s="12" t="s">
        <v>57</v>
      </c>
      <c r="C244" s="12" t="s">
        <v>41</v>
      </c>
      <c r="D244" s="27" t="s">
        <v>437</v>
      </c>
      <c r="E244" s="27">
        <v>200</v>
      </c>
      <c r="F244" s="10">
        <f>[1]ведомственная!G124</f>
        <v>0</v>
      </c>
      <c r="G244" s="10">
        <v>0</v>
      </c>
      <c r="H244" s="10">
        <v>0</v>
      </c>
    </row>
    <row r="245" spans="1:8" ht="75.75" thickBot="1">
      <c r="A245" s="26" t="s">
        <v>94</v>
      </c>
      <c r="B245" s="12" t="s">
        <v>57</v>
      </c>
      <c r="C245" s="12" t="s">
        <v>41</v>
      </c>
      <c r="D245" s="37" t="s">
        <v>95</v>
      </c>
      <c r="E245" s="12"/>
      <c r="F245" s="13">
        <f>+F246</f>
        <v>0</v>
      </c>
      <c r="G245" s="13">
        <v>0</v>
      </c>
      <c r="H245" s="13">
        <v>0</v>
      </c>
    </row>
    <row r="246" spans="1:8" ht="75.75" thickBot="1">
      <c r="A246" s="26" t="s">
        <v>438</v>
      </c>
      <c r="B246" s="12" t="s">
        <v>57</v>
      </c>
      <c r="C246" s="12" t="s">
        <v>41</v>
      </c>
      <c r="D246" s="37" t="s">
        <v>102</v>
      </c>
      <c r="E246" s="12"/>
      <c r="F246" s="13">
        <f>+F247</f>
        <v>0</v>
      </c>
      <c r="G246" s="13">
        <v>0</v>
      </c>
      <c r="H246" s="13">
        <v>0</v>
      </c>
    </row>
    <row r="247" spans="1:8" ht="75.75" thickBot="1">
      <c r="A247" s="26" t="s">
        <v>141</v>
      </c>
      <c r="B247" s="12" t="s">
        <v>57</v>
      </c>
      <c r="C247" s="12" t="s">
        <v>41</v>
      </c>
      <c r="D247" s="37" t="s">
        <v>142</v>
      </c>
      <c r="E247" s="12"/>
      <c r="F247" s="13">
        <f>+F248</f>
        <v>0</v>
      </c>
      <c r="G247" s="13">
        <v>0</v>
      </c>
      <c r="H247" s="13">
        <v>0</v>
      </c>
    </row>
    <row r="248" spans="1:8" ht="169.5" thickBot="1">
      <c r="A248" s="26" t="s">
        <v>148</v>
      </c>
      <c r="B248" s="12" t="s">
        <v>57</v>
      </c>
      <c r="C248" s="12" t="s">
        <v>41</v>
      </c>
      <c r="D248" s="27" t="s">
        <v>439</v>
      </c>
      <c r="E248" s="27">
        <v>200</v>
      </c>
      <c r="F248" s="10">
        <f>+[1]ведомственная!G318</f>
        <v>0</v>
      </c>
      <c r="G248" s="10">
        <v>0</v>
      </c>
      <c r="H248" s="10">
        <v>0</v>
      </c>
    </row>
    <row r="249" spans="1:8" ht="19.5" thickBot="1">
      <c r="A249" s="26" t="s">
        <v>245</v>
      </c>
      <c r="B249" s="12" t="s">
        <v>57</v>
      </c>
      <c r="C249" s="12" t="s">
        <v>57</v>
      </c>
      <c r="D249" s="18"/>
      <c r="E249" s="12"/>
      <c r="F249" s="13">
        <f>+F250</f>
        <v>6682.7</v>
      </c>
      <c r="G249" s="13">
        <v>5945.4</v>
      </c>
      <c r="H249" s="13">
        <v>6178.2</v>
      </c>
    </row>
    <row r="250" spans="1:8" ht="57" thickBot="1">
      <c r="A250" s="26" t="s">
        <v>79</v>
      </c>
      <c r="B250" s="12" t="s">
        <v>57</v>
      </c>
      <c r="C250" s="12" t="s">
        <v>57</v>
      </c>
      <c r="D250" s="37" t="s">
        <v>80</v>
      </c>
      <c r="E250" s="12"/>
      <c r="F250" s="13">
        <f>+F251</f>
        <v>6682.7</v>
      </c>
      <c r="G250" s="13">
        <v>5945.4</v>
      </c>
      <c r="H250" s="13">
        <v>6178.2</v>
      </c>
    </row>
    <row r="251" spans="1:8" ht="19.5" thickBot="1">
      <c r="A251" s="26" t="s">
        <v>246</v>
      </c>
      <c r="B251" s="12" t="s">
        <v>57</v>
      </c>
      <c r="C251" s="12" t="s">
        <v>57</v>
      </c>
      <c r="D251" s="12" t="s">
        <v>247</v>
      </c>
      <c r="E251" s="12"/>
      <c r="F251" s="13">
        <f>+F252+F256</f>
        <v>6682.7</v>
      </c>
      <c r="G251" s="13">
        <v>5945.4</v>
      </c>
      <c r="H251" s="13">
        <v>6178.2</v>
      </c>
    </row>
    <row r="252" spans="1:8" ht="75.75" thickBot="1">
      <c r="A252" s="11" t="s">
        <v>440</v>
      </c>
      <c r="B252" s="12" t="s">
        <v>57</v>
      </c>
      <c r="C252" s="12" t="s">
        <v>57</v>
      </c>
      <c r="D252" s="20" t="s">
        <v>441</v>
      </c>
      <c r="E252" s="20"/>
      <c r="F252" s="13">
        <f>+F253+F254+F255</f>
        <v>0</v>
      </c>
      <c r="G252" s="13">
        <v>0</v>
      </c>
      <c r="H252" s="13">
        <v>0</v>
      </c>
    </row>
    <row r="253" spans="1:8" ht="132" thickBot="1">
      <c r="A253" s="11" t="s">
        <v>442</v>
      </c>
      <c r="B253" s="12" t="s">
        <v>57</v>
      </c>
      <c r="C253" s="12" t="s">
        <v>57</v>
      </c>
      <c r="D253" s="20" t="s">
        <v>443</v>
      </c>
      <c r="E253" s="20">
        <v>200</v>
      </c>
      <c r="F253" s="13">
        <f>+[1]ведомственная!G209</f>
        <v>0</v>
      </c>
      <c r="G253" s="13">
        <v>0</v>
      </c>
      <c r="H253" s="13">
        <v>0</v>
      </c>
    </row>
    <row r="254" spans="1:8" ht="132" thickBot="1">
      <c r="A254" s="11" t="s">
        <v>444</v>
      </c>
      <c r="B254" s="12" t="s">
        <v>57</v>
      </c>
      <c r="C254" s="12" t="s">
        <v>57</v>
      </c>
      <c r="D254" s="20" t="s">
        <v>445</v>
      </c>
      <c r="E254" s="20">
        <v>200</v>
      </c>
      <c r="F254" s="13">
        <f>+[1]ведомственная!G210</f>
        <v>0</v>
      </c>
      <c r="G254" s="13">
        <v>0</v>
      </c>
      <c r="H254" s="13">
        <v>0</v>
      </c>
    </row>
    <row r="255" spans="1:8" ht="132" thickBot="1">
      <c r="A255" s="11" t="s">
        <v>446</v>
      </c>
      <c r="B255" s="12" t="s">
        <v>57</v>
      </c>
      <c r="C255" s="12" t="s">
        <v>57</v>
      </c>
      <c r="D255" s="20" t="s">
        <v>447</v>
      </c>
      <c r="E255" s="20">
        <v>200</v>
      </c>
      <c r="F255" s="13">
        <f>+[1]ведомственная!G211</f>
        <v>0</v>
      </c>
      <c r="G255" s="13">
        <v>0</v>
      </c>
      <c r="H255" s="13">
        <v>0</v>
      </c>
    </row>
    <row r="256" spans="1:8" ht="38.25" thickBot="1">
      <c r="A256" s="26" t="s">
        <v>248</v>
      </c>
      <c r="B256" s="12" t="s">
        <v>57</v>
      </c>
      <c r="C256" s="12" t="s">
        <v>57</v>
      </c>
      <c r="D256" s="12" t="s">
        <v>249</v>
      </c>
      <c r="E256" s="12"/>
      <c r="F256" s="13">
        <f>+F257+F258+F259</f>
        <v>6682.7</v>
      </c>
      <c r="G256" s="13">
        <v>5945.4</v>
      </c>
      <c r="H256" s="13">
        <v>6178.2</v>
      </c>
    </row>
    <row r="257" spans="1:8" ht="132" thickBot="1">
      <c r="A257" s="11" t="s">
        <v>250</v>
      </c>
      <c r="B257" s="12" t="s">
        <v>57</v>
      </c>
      <c r="C257" s="12" t="s">
        <v>57</v>
      </c>
      <c r="D257" s="20" t="s">
        <v>251</v>
      </c>
      <c r="E257" s="20">
        <v>200</v>
      </c>
      <c r="F257" s="13">
        <f>+[1]ведомственная!G213</f>
        <v>6293.7</v>
      </c>
      <c r="G257" s="13">
        <v>5545.4</v>
      </c>
      <c r="H257" s="13">
        <v>5767.2</v>
      </c>
    </row>
    <row r="258" spans="1:8" ht="94.5" thickBot="1">
      <c r="A258" s="11" t="s">
        <v>252</v>
      </c>
      <c r="B258" s="12" t="s">
        <v>57</v>
      </c>
      <c r="C258" s="12" t="s">
        <v>57</v>
      </c>
      <c r="D258" s="20" t="s">
        <v>253</v>
      </c>
      <c r="E258" s="20">
        <v>300</v>
      </c>
      <c r="F258" s="13">
        <f>+[1]ведомственная!G214</f>
        <v>264</v>
      </c>
      <c r="G258" s="13">
        <v>275</v>
      </c>
      <c r="H258" s="13">
        <v>286</v>
      </c>
    </row>
    <row r="259" spans="1:8" ht="132" thickBot="1">
      <c r="A259" s="11" t="s">
        <v>254</v>
      </c>
      <c r="B259" s="12" t="s">
        <v>57</v>
      </c>
      <c r="C259" s="12" t="s">
        <v>57</v>
      </c>
      <c r="D259" s="20" t="s">
        <v>251</v>
      </c>
      <c r="E259" s="20">
        <v>200</v>
      </c>
      <c r="F259" s="13">
        <f>+[1]ведомственная!G215</f>
        <v>125</v>
      </c>
      <c r="G259" s="13">
        <v>125</v>
      </c>
      <c r="H259" s="13">
        <v>125</v>
      </c>
    </row>
    <row r="260" spans="1:8" ht="19.5" thickBot="1">
      <c r="A260" s="26" t="s">
        <v>255</v>
      </c>
      <c r="B260" s="12" t="s">
        <v>57</v>
      </c>
      <c r="C260" s="12" t="s">
        <v>111</v>
      </c>
      <c r="D260" s="18"/>
      <c r="E260" s="12"/>
      <c r="F260" s="13">
        <f>+F261</f>
        <v>15687.603982519997</v>
      </c>
      <c r="G260" s="13">
        <v>15901.135521908198</v>
      </c>
      <c r="H260" s="13">
        <v>16365.662011296399</v>
      </c>
    </row>
    <row r="261" spans="1:8" ht="57" thickBot="1">
      <c r="A261" s="26" t="s">
        <v>79</v>
      </c>
      <c r="B261" s="12" t="s">
        <v>57</v>
      </c>
      <c r="C261" s="12" t="s">
        <v>111</v>
      </c>
      <c r="D261" s="37" t="s">
        <v>80</v>
      </c>
      <c r="E261" s="12"/>
      <c r="F261" s="13">
        <f>+F262+F265</f>
        <v>15687.603982519997</v>
      </c>
      <c r="G261" s="13">
        <v>15901.135521908198</v>
      </c>
      <c r="H261" s="13">
        <v>16365.662011296399</v>
      </c>
    </row>
    <row r="262" spans="1:8" ht="19.5" thickBot="1">
      <c r="A262" s="26" t="s">
        <v>235</v>
      </c>
      <c r="B262" s="12" t="s">
        <v>57</v>
      </c>
      <c r="C262" s="12" t="s">
        <v>111</v>
      </c>
      <c r="D262" s="27" t="s">
        <v>236</v>
      </c>
      <c r="E262" s="27"/>
      <c r="F262" s="10">
        <f>+F263</f>
        <v>300</v>
      </c>
      <c r="G262" s="10">
        <v>0</v>
      </c>
      <c r="H262" s="10">
        <v>0</v>
      </c>
    </row>
    <row r="263" spans="1:8" ht="38.25" thickBot="1">
      <c r="A263" s="26" t="s">
        <v>256</v>
      </c>
      <c r="B263" s="12" t="s">
        <v>57</v>
      </c>
      <c r="C263" s="12" t="s">
        <v>111</v>
      </c>
      <c r="D263" s="27" t="s">
        <v>257</v>
      </c>
      <c r="E263" s="27"/>
      <c r="F263" s="10">
        <f>+F264</f>
        <v>300</v>
      </c>
      <c r="G263" s="10">
        <v>0</v>
      </c>
      <c r="H263" s="10">
        <v>0</v>
      </c>
    </row>
    <row r="264" spans="1:8" ht="113.25" thickBot="1">
      <c r="A264" s="11" t="s">
        <v>258</v>
      </c>
      <c r="B264" s="12" t="s">
        <v>57</v>
      </c>
      <c r="C264" s="12" t="s">
        <v>111</v>
      </c>
      <c r="D264" s="20" t="s">
        <v>259</v>
      </c>
      <c r="E264" s="20">
        <v>200</v>
      </c>
      <c r="F264" s="10">
        <f>+[1]ведомственная!G220</f>
        <v>300</v>
      </c>
      <c r="G264" s="10">
        <v>0</v>
      </c>
      <c r="H264" s="10">
        <v>0</v>
      </c>
    </row>
    <row r="265" spans="1:8" ht="38.25" thickBot="1">
      <c r="A265" s="26" t="s">
        <v>260</v>
      </c>
      <c r="B265" s="12" t="s">
        <v>57</v>
      </c>
      <c r="C265" s="12" t="s">
        <v>111</v>
      </c>
      <c r="D265" s="12" t="s">
        <v>261</v>
      </c>
      <c r="E265" s="12"/>
      <c r="F265" s="13">
        <f>+F266+F270</f>
        <v>15387.603982519997</v>
      </c>
      <c r="G265" s="13">
        <v>15901.135521908198</v>
      </c>
      <c r="H265" s="13">
        <v>16365.662011296399</v>
      </c>
    </row>
    <row r="266" spans="1:8" ht="57" thickBot="1">
      <c r="A266" s="26" t="s">
        <v>262</v>
      </c>
      <c r="B266" s="12" t="s">
        <v>57</v>
      </c>
      <c r="C266" s="12" t="s">
        <v>111</v>
      </c>
      <c r="D266" s="12" t="s">
        <v>263</v>
      </c>
      <c r="E266" s="12"/>
      <c r="F266" s="13">
        <f>+F267+F268+F269</f>
        <v>3088.0819999999999</v>
      </c>
      <c r="G266" s="13">
        <v>3183.3688699999998</v>
      </c>
      <c r="H266" s="13">
        <v>3292.8637400000007</v>
      </c>
    </row>
    <row r="267" spans="1:8" ht="207" thickBot="1">
      <c r="A267" s="26" t="s">
        <v>264</v>
      </c>
      <c r="B267" s="12" t="s">
        <v>57</v>
      </c>
      <c r="C267" s="12" t="s">
        <v>111</v>
      </c>
      <c r="D267" s="27" t="s">
        <v>265</v>
      </c>
      <c r="E267" s="27">
        <v>100</v>
      </c>
      <c r="F267" s="10">
        <f>+[1]ведомственная!G223</f>
        <v>2722.482</v>
      </c>
      <c r="G267" s="10">
        <v>2817.7688699999999</v>
      </c>
      <c r="H267" s="10">
        <v>2913.0557400000007</v>
      </c>
    </row>
    <row r="268" spans="1:8" ht="169.5" thickBot="1">
      <c r="A268" s="26" t="s">
        <v>266</v>
      </c>
      <c r="B268" s="12" t="s">
        <v>57</v>
      </c>
      <c r="C268" s="12" t="s">
        <v>111</v>
      </c>
      <c r="D268" s="27" t="s">
        <v>265</v>
      </c>
      <c r="E268" s="27">
        <v>200</v>
      </c>
      <c r="F268" s="10">
        <f>+[1]ведомственная!G224</f>
        <v>365.59999999999991</v>
      </c>
      <c r="G268" s="10">
        <v>365.59999999999991</v>
      </c>
      <c r="H268" s="10">
        <v>379.80799999999999</v>
      </c>
    </row>
    <row r="269" spans="1:8" ht="150.75" thickBot="1">
      <c r="A269" s="26" t="s">
        <v>448</v>
      </c>
      <c r="B269" s="12" t="s">
        <v>57</v>
      </c>
      <c r="C269" s="12" t="s">
        <v>111</v>
      </c>
      <c r="D269" s="27" t="s">
        <v>265</v>
      </c>
      <c r="E269" s="27">
        <v>800</v>
      </c>
      <c r="F269" s="10">
        <f>+[1]ведомственная!G225</f>
        <v>0</v>
      </c>
      <c r="G269" s="10">
        <v>0</v>
      </c>
      <c r="H269" s="10">
        <v>0</v>
      </c>
    </row>
    <row r="270" spans="1:8" ht="75.75" thickBot="1">
      <c r="A270" s="11" t="s">
        <v>267</v>
      </c>
      <c r="B270" s="12" t="s">
        <v>57</v>
      </c>
      <c r="C270" s="12" t="s">
        <v>111</v>
      </c>
      <c r="D270" s="20" t="s">
        <v>268</v>
      </c>
      <c r="E270" s="20"/>
      <c r="F270" s="10">
        <f>+F271+F272+F273</f>
        <v>12299.521982519997</v>
      </c>
      <c r="G270" s="10">
        <v>12717.766651908198</v>
      </c>
      <c r="H270" s="10">
        <v>13072.798271296399</v>
      </c>
    </row>
    <row r="271" spans="1:8" ht="169.5" thickBot="1">
      <c r="A271" s="26" t="s">
        <v>269</v>
      </c>
      <c r="B271" s="12" t="s">
        <v>57</v>
      </c>
      <c r="C271" s="12" t="s">
        <v>111</v>
      </c>
      <c r="D271" s="27" t="s">
        <v>270</v>
      </c>
      <c r="E271" s="27">
        <v>100</v>
      </c>
      <c r="F271" s="10">
        <f>+[1]ведомственная!G227</f>
        <v>10795.561982519997</v>
      </c>
      <c r="G271" s="10">
        <v>11173.406651908197</v>
      </c>
      <c r="H271" s="10">
        <v>11551.251321296399</v>
      </c>
    </row>
    <row r="272" spans="1:8" ht="132" thickBot="1">
      <c r="A272" s="26" t="s">
        <v>271</v>
      </c>
      <c r="B272" s="12" t="s">
        <v>57</v>
      </c>
      <c r="C272" s="12" t="s">
        <v>111</v>
      </c>
      <c r="D272" s="27" t="s">
        <v>270</v>
      </c>
      <c r="E272" s="27">
        <v>200</v>
      </c>
      <c r="F272" s="10">
        <f>+[1]ведомственная!G228</f>
        <v>1503.9599999999982</v>
      </c>
      <c r="G272" s="10">
        <v>1544.3600000000015</v>
      </c>
      <c r="H272" s="10">
        <v>1521.5469499999999</v>
      </c>
    </row>
    <row r="273" spans="1:8" ht="113.25" thickBot="1">
      <c r="A273" s="26" t="s">
        <v>449</v>
      </c>
      <c r="B273" s="12" t="s">
        <v>57</v>
      </c>
      <c r="C273" s="12" t="s">
        <v>111</v>
      </c>
      <c r="D273" s="27" t="s">
        <v>270</v>
      </c>
      <c r="E273" s="27">
        <v>800</v>
      </c>
      <c r="F273" s="10">
        <f>+[1]ведомственная!G229</f>
        <v>0</v>
      </c>
      <c r="G273" s="10">
        <v>0</v>
      </c>
      <c r="H273" s="10">
        <v>0</v>
      </c>
    </row>
    <row r="274" spans="1:8" ht="19.5" thickBot="1">
      <c r="A274" s="39" t="s">
        <v>272</v>
      </c>
      <c r="B274" s="18" t="s">
        <v>151</v>
      </c>
      <c r="C274" s="18"/>
      <c r="D274" s="18"/>
      <c r="E274" s="12"/>
      <c r="F274" s="40">
        <f>+F275+F293</f>
        <v>102785.35881999999</v>
      </c>
      <c r="G274" s="40">
        <v>12339.008478999998</v>
      </c>
      <c r="H274" s="40">
        <v>58466.168537999998</v>
      </c>
    </row>
    <row r="275" spans="1:8" ht="19.5" thickBot="1">
      <c r="A275" s="26" t="s">
        <v>273</v>
      </c>
      <c r="B275" s="12" t="s">
        <v>151</v>
      </c>
      <c r="C275" s="12" t="s">
        <v>10</v>
      </c>
      <c r="D275" s="18"/>
      <c r="E275" s="12"/>
      <c r="F275" s="13">
        <f>+F276</f>
        <v>41835.95882</v>
      </c>
      <c r="G275" s="13">
        <v>12339.008478999998</v>
      </c>
      <c r="H275" s="13">
        <v>58466.168537999998</v>
      </c>
    </row>
    <row r="276" spans="1:8" ht="38.25" thickBot="1">
      <c r="A276" s="26" t="s">
        <v>274</v>
      </c>
      <c r="B276" s="12" t="s">
        <v>151</v>
      </c>
      <c r="C276" s="12" t="s">
        <v>10</v>
      </c>
      <c r="D276" s="12" t="s">
        <v>275</v>
      </c>
      <c r="E276" s="12"/>
      <c r="F276" s="13">
        <f>+F280+F282+F287+F277</f>
        <v>41835.95882</v>
      </c>
      <c r="G276" s="13">
        <v>12339.008478999998</v>
      </c>
      <c r="H276" s="13">
        <v>58466.168537999998</v>
      </c>
    </row>
    <row r="277" spans="1:8" ht="57" thickBot="1">
      <c r="A277" s="26" t="s">
        <v>354</v>
      </c>
      <c r="B277" s="12" t="s">
        <v>151</v>
      </c>
      <c r="C277" s="12" t="s">
        <v>10</v>
      </c>
      <c r="D277" s="12" t="s">
        <v>355</v>
      </c>
      <c r="E277" s="12"/>
      <c r="F277" s="13">
        <f>F278+F279</f>
        <v>0</v>
      </c>
      <c r="G277" s="13">
        <v>0</v>
      </c>
      <c r="H277" s="13">
        <v>45747.9</v>
      </c>
    </row>
    <row r="278" spans="1:8" ht="94.5" thickBot="1">
      <c r="A278" s="26" t="s">
        <v>356</v>
      </c>
      <c r="B278" s="12" t="s">
        <v>151</v>
      </c>
      <c r="C278" s="12" t="s">
        <v>10</v>
      </c>
      <c r="D278" s="30" t="s">
        <v>372</v>
      </c>
      <c r="E278" s="27">
        <v>200</v>
      </c>
      <c r="F278" s="41"/>
      <c r="G278" s="41"/>
      <c r="H278" s="41">
        <v>5000</v>
      </c>
    </row>
    <row r="279" spans="1:8" ht="57" thickBot="1">
      <c r="A279" s="26" t="s">
        <v>373</v>
      </c>
      <c r="B279" s="12" t="s">
        <v>151</v>
      </c>
      <c r="C279" s="12" t="s">
        <v>10</v>
      </c>
      <c r="D279" s="30" t="s">
        <v>374</v>
      </c>
      <c r="E279" s="27">
        <v>500</v>
      </c>
      <c r="F279" s="41"/>
      <c r="G279" s="41"/>
      <c r="H279" s="41">
        <v>40747.9</v>
      </c>
    </row>
    <row r="280" spans="1:8" ht="57" thickBot="1">
      <c r="A280" s="26" t="s">
        <v>450</v>
      </c>
      <c r="B280" s="12" t="s">
        <v>151</v>
      </c>
      <c r="C280" s="12" t="s">
        <v>10</v>
      </c>
      <c r="D280" s="12" t="s">
        <v>451</v>
      </c>
      <c r="E280" s="12"/>
      <c r="F280" s="13">
        <f>+F281</f>
        <v>0</v>
      </c>
      <c r="G280" s="13">
        <v>0</v>
      </c>
      <c r="H280" s="13">
        <v>0</v>
      </c>
    </row>
    <row r="281" spans="1:8" ht="94.5" thickBot="1">
      <c r="A281" s="26" t="s">
        <v>452</v>
      </c>
      <c r="B281" s="12" t="s">
        <v>151</v>
      </c>
      <c r="C281" s="12" t="s">
        <v>10</v>
      </c>
      <c r="D281" s="30" t="s">
        <v>453</v>
      </c>
      <c r="E281" s="27">
        <v>200</v>
      </c>
      <c r="F281" s="41">
        <f>+[1]ведомственная!G326</f>
        <v>0</v>
      </c>
      <c r="G281" s="41">
        <v>0</v>
      </c>
      <c r="H281" s="41">
        <v>0</v>
      </c>
    </row>
    <row r="282" spans="1:8" ht="57" thickBot="1">
      <c r="A282" s="26" t="s">
        <v>276</v>
      </c>
      <c r="B282" s="12" t="s">
        <v>151</v>
      </c>
      <c r="C282" s="12" t="s">
        <v>10</v>
      </c>
      <c r="D282" s="12" t="s">
        <v>277</v>
      </c>
      <c r="E282" s="12"/>
      <c r="F282" s="13">
        <f>+F284+F285+F286+F283</f>
        <v>141.56102000000001</v>
      </c>
      <c r="G282" s="13">
        <v>141.56102000000001</v>
      </c>
      <c r="H282" s="13">
        <v>141.56102000000001</v>
      </c>
    </row>
    <row r="283" spans="1:8" ht="75.75" thickBot="1">
      <c r="A283" s="26" t="s">
        <v>375</v>
      </c>
      <c r="B283" s="12" t="s">
        <v>151</v>
      </c>
      <c r="C283" s="12" t="s">
        <v>10</v>
      </c>
      <c r="D283" s="30" t="s">
        <v>376</v>
      </c>
      <c r="E283" s="27">
        <v>200</v>
      </c>
      <c r="F283" s="41">
        <f>[1]ведомственная!G328</f>
        <v>141.56102000000001</v>
      </c>
      <c r="G283" s="41">
        <v>141.56102000000001</v>
      </c>
      <c r="H283" s="41">
        <v>141.56102000000001</v>
      </c>
    </row>
    <row r="284" spans="1:8" ht="150.75" thickBot="1">
      <c r="A284" s="26" t="s">
        <v>454</v>
      </c>
      <c r="B284" s="12" t="s">
        <v>151</v>
      </c>
      <c r="C284" s="12" t="s">
        <v>10</v>
      </c>
      <c r="D284" s="30" t="s">
        <v>455</v>
      </c>
      <c r="E284" s="27">
        <v>200</v>
      </c>
      <c r="F284" s="41">
        <f>+[1]ведомственная!G329</f>
        <v>0</v>
      </c>
      <c r="G284" s="41">
        <v>0</v>
      </c>
      <c r="H284" s="41">
        <v>0</v>
      </c>
    </row>
    <row r="285" spans="1:8" ht="169.5" thickBot="1">
      <c r="A285" s="26" t="s">
        <v>456</v>
      </c>
      <c r="B285" s="12" t="s">
        <v>151</v>
      </c>
      <c r="C285" s="12" t="s">
        <v>10</v>
      </c>
      <c r="D285" s="30" t="s">
        <v>457</v>
      </c>
      <c r="E285" s="27">
        <v>500</v>
      </c>
      <c r="F285" s="41">
        <f>+[1]ведомственная!G330</f>
        <v>0</v>
      </c>
      <c r="G285" s="41">
        <v>0</v>
      </c>
      <c r="H285" s="41">
        <v>0</v>
      </c>
    </row>
    <row r="286" spans="1:8" ht="132" thickBot="1">
      <c r="A286" s="26" t="s">
        <v>458</v>
      </c>
      <c r="B286" s="12" t="s">
        <v>151</v>
      </c>
      <c r="C286" s="12" t="s">
        <v>10</v>
      </c>
      <c r="D286" s="30" t="s">
        <v>459</v>
      </c>
      <c r="E286" s="27">
        <v>200</v>
      </c>
      <c r="F286" s="41">
        <f>+[1]ведомственная!G331</f>
        <v>0</v>
      </c>
      <c r="G286" s="41">
        <v>0</v>
      </c>
      <c r="H286" s="41">
        <v>0</v>
      </c>
    </row>
    <row r="287" spans="1:8" ht="38.25" thickBot="1">
      <c r="A287" s="26" t="s">
        <v>278</v>
      </c>
      <c r="B287" s="12" t="s">
        <v>151</v>
      </c>
      <c r="C287" s="12" t="s">
        <v>10</v>
      </c>
      <c r="D287" s="30" t="s">
        <v>279</v>
      </c>
      <c r="E287" s="27"/>
      <c r="F287" s="41">
        <f>+F288+F289+F292+F290+F291</f>
        <v>41694.397799999999</v>
      </c>
      <c r="G287" s="41">
        <v>12197.447458999999</v>
      </c>
      <c r="H287" s="41">
        <v>12576.707518000001</v>
      </c>
    </row>
    <row r="288" spans="1:8" ht="169.5" thickBot="1">
      <c r="A288" s="26" t="s">
        <v>280</v>
      </c>
      <c r="B288" s="12" t="s">
        <v>151</v>
      </c>
      <c r="C288" s="12" t="s">
        <v>10</v>
      </c>
      <c r="D288" s="27" t="s">
        <v>281</v>
      </c>
      <c r="E288" s="27">
        <v>100</v>
      </c>
      <c r="F288" s="41">
        <f>+[1]ведомственная!G333</f>
        <v>9752.2873999999993</v>
      </c>
      <c r="G288" s="41">
        <v>10093.547458999999</v>
      </c>
      <c r="H288" s="41">
        <v>10434.807518000001</v>
      </c>
    </row>
    <row r="289" spans="1:8" ht="132" thickBot="1">
      <c r="A289" s="26" t="s">
        <v>282</v>
      </c>
      <c r="B289" s="12" t="s">
        <v>151</v>
      </c>
      <c r="C289" s="12" t="s">
        <v>10</v>
      </c>
      <c r="D289" s="27" t="s">
        <v>281</v>
      </c>
      <c r="E289" s="27">
        <v>200</v>
      </c>
      <c r="F289" s="41">
        <f>+[1]ведомственная!G334</f>
        <v>515.79999999999927</v>
      </c>
      <c r="G289" s="41">
        <v>515.79999999999927</v>
      </c>
      <c r="H289" s="41">
        <v>553.79999999999927</v>
      </c>
    </row>
    <row r="290" spans="1:8" ht="113.25" thickBot="1">
      <c r="A290" s="26" t="s">
        <v>460</v>
      </c>
      <c r="B290" s="12" t="s">
        <v>151</v>
      </c>
      <c r="C290" s="12" t="s">
        <v>10</v>
      </c>
      <c r="D290" s="27" t="s">
        <v>281</v>
      </c>
      <c r="E290" s="27">
        <v>500</v>
      </c>
      <c r="F290" s="41">
        <f>+[1]программы!G296</f>
        <v>0</v>
      </c>
      <c r="G290" s="41">
        <v>0</v>
      </c>
      <c r="H290" s="41">
        <v>0</v>
      </c>
    </row>
    <row r="291" spans="1:8" ht="132" thickBot="1">
      <c r="A291" s="26" t="s">
        <v>377</v>
      </c>
      <c r="B291" s="12" t="s">
        <v>151</v>
      </c>
      <c r="C291" s="12" t="s">
        <v>10</v>
      </c>
      <c r="D291" s="27" t="s">
        <v>281</v>
      </c>
      <c r="E291" s="27">
        <v>600</v>
      </c>
      <c r="F291" s="41">
        <f>[1]ведомственная!G336</f>
        <v>31426.310399999998</v>
      </c>
      <c r="G291" s="41">
        <v>1588.1</v>
      </c>
      <c r="H291" s="41">
        <v>1588.1</v>
      </c>
    </row>
    <row r="292" spans="1:8" ht="113.25" thickBot="1">
      <c r="A292" s="26" t="s">
        <v>461</v>
      </c>
      <c r="B292" s="12" t="s">
        <v>151</v>
      </c>
      <c r="C292" s="12" t="s">
        <v>10</v>
      </c>
      <c r="D292" s="27" t="s">
        <v>281</v>
      </c>
      <c r="E292" s="27">
        <v>800</v>
      </c>
      <c r="F292" s="41">
        <f>+[1]ведомственная!G337</f>
        <v>0</v>
      </c>
      <c r="G292" s="41">
        <v>0</v>
      </c>
      <c r="H292" s="41">
        <v>0</v>
      </c>
    </row>
    <row r="293" spans="1:8" ht="19.5" thickBot="1">
      <c r="A293" s="26" t="s">
        <v>378</v>
      </c>
      <c r="B293" s="30" t="s">
        <v>151</v>
      </c>
      <c r="C293" s="12" t="s">
        <v>31</v>
      </c>
      <c r="D293" s="12"/>
      <c r="E293" s="12"/>
      <c r="F293" s="10">
        <f>F294</f>
        <v>60949.4</v>
      </c>
      <c r="G293" s="10">
        <v>0</v>
      </c>
      <c r="H293" s="10">
        <v>0</v>
      </c>
    </row>
    <row r="294" spans="1:8" ht="38.25" thickBot="1">
      <c r="A294" s="26" t="s">
        <v>274</v>
      </c>
      <c r="B294" s="30" t="s">
        <v>151</v>
      </c>
      <c r="C294" s="12" t="s">
        <v>31</v>
      </c>
      <c r="D294" s="12" t="s">
        <v>275</v>
      </c>
      <c r="E294" s="12"/>
      <c r="F294" s="10">
        <f>F295</f>
        <v>60949.4</v>
      </c>
      <c r="G294" s="10">
        <v>0</v>
      </c>
      <c r="H294" s="10">
        <v>0</v>
      </c>
    </row>
    <row r="295" spans="1:8" ht="57" thickBot="1">
      <c r="A295" s="26" t="s">
        <v>354</v>
      </c>
      <c r="B295" s="30" t="s">
        <v>151</v>
      </c>
      <c r="C295" s="12" t="s">
        <v>31</v>
      </c>
      <c r="D295" s="12" t="s">
        <v>275</v>
      </c>
      <c r="E295" s="12"/>
      <c r="F295" s="10">
        <f>F296+F297</f>
        <v>60949.4</v>
      </c>
      <c r="G295" s="10">
        <v>0</v>
      </c>
      <c r="H295" s="10">
        <v>0</v>
      </c>
    </row>
    <row r="296" spans="1:8" ht="113.25" thickBot="1">
      <c r="A296" s="26" t="s">
        <v>462</v>
      </c>
      <c r="B296" s="30" t="s">
        <v>151</v>
      </c>
      <c r="C296" s="12" t="s">
        <v>31</v>
      </c>
      <c r="D296" s="42" t="s">
        <v>463</v>
      </c>
      <c r="E296" s="42" t="s">
        <v>107</v>
      </c>
      <c r="F296" s="41">
        <f>[1]ведомственная!G341</f>
        <v>38441.9</v>
      </c>
      <c r="G296" s="41">
        <v>0</v>
      </c>
      <c r="H296" s="41">
        <v>0</v>
      </c>
    </row>
    <row r="297" spans="1:8" ht="113.25" thickBot="1">
      <c r="A297" s="26" t="s">
        <v>464</v>
      </c>
      <c r="B297" s="30" t="s">
        <v>151</v>
      </c>
      <c r="C297" s="12" t="s">
        <v>31</v>
      </c>
      <c r="D297" s="42" t="s">
        <v>465</v>
      </c>
      <c r="E297" s="42" t="s">
        <v>107</v>
      </c>
      <c r="F297" s="41">
        <f>[1]ведомственная!G342</f>
        <v>22507.5</v>
      </c>
      <c r="G297" s="41"/>
      <c r="H297" s="41"/>
    </row>
    <row r="298" spans="1:8" ht="19.5" thickBot="1">
      <c r="A298" s="39" t="s">
        <v>283</v>
      </c>
      <c r="B298" s="43">
        <v>10</v>
      </c>
      <c r="C298" s="43"/>
      <c r="D298" s="18"/>
      <c r="E298" s="12"/>
      <c r="F298" s="44">
        <f>+F299+F304+F321+F336</f>
        <v>19372.719999999998</v>
      </c>
      <c r="G298" s="44">
        <v>22626.02432</v>
      </c>
      <c r="H298" s="44">
        <v>24942.821110000001</v>
      </c>
    </row>
    <row r="299" spans="1:8" ht="19.5" thickBot="1">
      <c r="A299" s="26" t="s">
        <v>284</v>
      </c>
      <c r="B299" s="27">
        <v>10</v>
      </c>
      <c r="C299" s="12" t="s">
        <v>10</v>
      </c>
      <c r="D299" s="12"/>
      <c r="E299" s="12"/>
      <c r="F299" s="10">
        <f>+F300</f>
        <v>5500</v>
      </c>
      <c r="G299" s="10">
        <v>5720</v>
      </c>
      <c r="H299" s="10">
        <v>5995</v>
      </c>
    </row>
    <row r="300" spans="1:8" ht="38.25" thickBot="1">
      <c r="A300" s="26" t="s">
        <v>48</v>
      </c>
      <c r="B300" s="27">
        <v>10</v>
      </c>
      <c r="C300" s="12" t="s">
        <v>10</v>
      </c>
      <c r="D300" s="12" t="s">
        <v>49</v>
      </c>
      <c r="E300" s="12"/>
      <c r="F300" s="10">
        <f>+F301</f>
        <v>5500</v>
      </c>
      <c r="G300" s="10">
        <v>5720</v>
      </c>
      <c r="H300" s="10">
        <v>5995</v>
      </c>
    </row>
    <row r="301" spans="1:8" ht="94.5" thickBot="1">
      <c r="A301" s="26" t="s">
        <v>285</v>
      </c>
      <c r="B301" s="27">
        <v>10</v>
      </c>
      <c r="C301" s="12" t="s">
        <v>10</v>
      </c>
      <c r="D301" s="12" t="s">
        <v>286</v>
      </c>
      <c r="E301" s="12"/>
      <c r="F301" s="10">
        <f>+F302</f>
        <v>5500</v>
      </c>
      <c r="G301" s="10">
        <v>5720</v>
      </c>
      <c r="H301" s="10">
        <v>5995</v>
      </c>
    </row>
    <row r="302" spans="1:8" ht="94.5" thickBot="1">
      <c r="A302" s="26" t="s">
        <v>287</v>
      </c>
      <c r="B302" s="27">
        <v>10</v>
      </c>
      <c r="C302" s="12" t="s">
        <v>10</v>
      </c>
      <c r="D302" s="12" t="s">
        <v>288</v>
      </c>
      <c r="E302" s="12"/>
      <c r="F302" s="10">
        <f>+F303</f>
        <v>5500</v>
      </c>
      <c r="G302" s="10">
        <v>5720</v>
      </c>
      <c r="H302" s="10">
        <v>5995</v>
      </c>
    </row>
    <row r="303" spans="1:8" ht="169.5" thickBot="1">
      <c r="A303" s="26" t="s">
        <v>289</v>
      </c>
      <c r="B303" s="27">
        <v>10</v>
      </c>
      <c r="C303" s="12" t="s">
        <v>10</v>
      </c>
      <c r="D303" s="37" t="s">
        <v>290</v>
      </c>
      <c r="E303" s="37">
        <v>300</v>
      </c>
      <c r="F303" s="41">
        <f>+[1]ведомственная!G374</f>
        <v>5500</v>
      </c>
      <c r="G303" s="41">
        <v>5720</v>
      </c>
      <c r="H303" s="41">
        <v>5995</v>
      </c>
    </row>
    <row r="304" spans="1:8" ht="19.5" thickBot="1">
      <c r="A304" s="26" t="s">
        <v>291</v>
      </c>
      <c r="B304" s="27">
        <v>10</v>
      </c>
      <c r="C304" s="12" t="s">
        <v>22</v>
      </c>
      <c r="D304" s="18"/>
      <c r="E304" s="12"/>
      <c r="F304" s="10">
        <f>+F305+F309+F313+F317</f>
        <v>2417.3199999999997</v>
      </c>
      <c r="G304" s="10">
        <v>3562.6243199999999</v>
      </c>
      <c r="H304" s="10">
        <v>3635.3211099999999</v>
      </c>
    </row>
    <row r="305" spans="1:8" ht="38.25" thickBot="1">
      <c r="A305" s="11" t="s">
        <v>13</v>
      </c>
      <c r="B305" s="27">
        <v>10</v>
      </c>
      <c r="C305" s="12" t="s">
        <v>22</v>
      </c>
      <c r="D305" s="27" t="s">
        <v>14</v>
      </c>
      <c r="E305" s="27"/>
      <c r="F305" s="41">
        <f>+F306</f>
        <v>0</v>
      </c>
      <c r="G305" s="41">
        <v>0</v>
      </c>
      <c r="H305" s="41">
        <v>0</v>
      </c>
    </row>
    <row r="306" spans="1:8" ht="38.25" thickBot="1">
      <c r="A306" s="26" t="s">
        <v>15</v>
      </c>
      <c r="B306" s="27">
        <v>10</v>
      </c>
      <c r="C306" s="12" t="s">
        <v>22</v>
      </c>
      <c r="D306" s="27" t="s">
        <v>16</v>
      </c>
      <c r="E306" s="27"/>
      <c r="F306" s="41">
        <f>+F307</f>
        <v>0</v>
      </c>
      <c r="G306" s="41">
        <v>0</v>
      </c>
      <c r="H306" s="41">
        <v>0</v>
      </c>
    </row>
    <row r="307" spans="1:8" ht="57" thickBot="1">
      <c r="A307" s="26" t="s">
        <v>60</v>
      </c>
      <c r="B307" s="27">
        <v>10</v>
      </c>
      <c r="C307" s="12" t="s">
        <v>22</v>
      </c>
      <c r="D307" s="27" t="s">
        <v>61</v>
      </c>
      <c r="E307" s="27"/>
      <c r="F307" s="41">
        <f>+F308</f>
        <v>0</v>
      </c>
      <c r="G307" s="41">
        <v>0</v>
      </c>
      <c r="H307" s="41">
        <v>0</v>
      </c>
    </row>
    <row r="308" spans="1:8" ht="113.25" thickBot="1">
      <c r="A308" s="26" t="s">
        <v>466</v>
      </c>
      <c r="B308" s="27">
        <v>10</v>
      </c>
      <c r="C308" s="12" t="s">
        <v>22</v>
      </c>
      <c r="D308" s="27" t="s">
        <v>467</v>
      </c>
      <c r="E308" s="27">
        <v>300</v>
      </c>
      <c r="F308" s="41">
        <f>+[1]ведомственная!G134</f>
        <v>0</v>
      </c>
      <c r="G308" s="41">
        <v>0</v>
      </c>
      <c r="H308" s="41">
        <v>0</v>
      </c>
    </row>
    <row r="309" spans="1:8" ht="75.75" thickBot="1">
      <c r="A309" s="45" t="s">
        <v>193</v>
      </c>
      <c r="B309" s="27">
        <v>10</v>
      </c>
      <c r="C309" s="12" t="s">
        <v>22</v>
      </c>
      <c r="D309" s="12" t="s">
        <v>194</v>
      </c>
      <c r="E309" s="12"/>
      <c r="F309" s="10">
        <f>+F310</f>
        <v>1867.32</v>
      </c>
      <c r="G309" s="10">
        <v>2912.6243199999999</v>
      </c>
      <c r="H309" s="10">
        <v>2885.3211099999999</v>
      </c>
    </row>
    <row r="310" spans="1:8" ht="57" thickBot="1">
      <c r="A310" s="46" t="s">
        <v>292</v>
      </c>
      <c r="B310" s="47">
        <v>10</v>
      </c>
      <c r="C310" s="48" t="s">
        <v>22</v>
      </c>
      <c r="D310" s="48" t="s">
        <v>293</v>
      </c>
      <c r="E310" s="48"/>
      <c r="F310" s="49">
        <f>+F311</f>
        <v>1867.32</v>
      </c>
      <c r="G310" s="49">
        <v>2912.6243199999999</v>
      </c>
      <c r="H310" s="49">
        <v>2885.3211099999999</v>
      </c>
    </row>
    <row r="311" spans="1:8" ht="38.25" thickBot="1">
      <c r="A311" s="26" t="s">
        <v>294</v>
      </c>
      <c r="B311" s="27">
        <v>10</v>
      </c>
      <c r="C311" s="12" t="s">
        <v>22</v>
      </c>
      <c r="D311" s="12" t="s">
        <v>295</v>
      </c>
      <c r="E311" s="12"/>
      <c r="F311" s="10">
        <f>+F312</f>
        <v>1867.32</v>
      </c>
      <c r="G311" s="10">
        <v>2912.6243199999999</v>
      </c>
      <c r="H311" s="10">
        <v>2885.3211099999999</v>
      </c>
    </row>
    <row r="312" spans="1:8" ht="169.5" thickBot="1">
      <c r="A312" s="26" t="s">
        <v>296</v>
      </c>
      <c r="B312" s="27">
        <v>10</v>
      </c>
      <c r="C312" s="12" t="s">
        <v>22</v>
      </c>
      <c r="D312" s="27" t="s">
        <v>297</v>
      </c>
      <c r="E312" s="27">
        <v>300</v>
      </c>
      <c r="F312" s="41">
        <f>+[1]ведомственная!G130</f>
        <v>1867.32</v>
      </c>
      <c r="G312" s="41">
        <v>2912.6243199999999</v>
      </c>
      <c r="H312" s="41">
        <v>2885.3211099999999</v>
      </c>
    </row>
    <row r="313" spans="1:8" ht="38.25" thickBot="1">
      <c r="A313" s="26" t="s">
        <v>48</v>
      </c>
      <c r="B313" s="27">
        <v>10</v>
      </c>
      <c r="C313" s="12" t="s">
        <v>22</v>
      </c>
      <c r="D313" s="12" t="s">
        <v>49</v>
      </c>
      <c r="E313" s="12"/>
      <c r="F313" s="10">
        <f>+F314</f>
        <v>350</v>
      </c>
      <c r="G313" s="10">
        <v>350</v>
      </c>
      <c r="H313" s="10">
        <v>350</v>
      </c>
    </row>
    <row r="314" spans="1:8" ht="94.5" thickBot="1">
      <c r="A314" s="26" t="s">
        <v>285</v>
      </c>
      <c r="B314" s="27">
        <v>10</v>
      </c>
      <c r="C314" s="12" t="s">
        <v>22</v>
      </c>
      <c r="D314" s="12" t="s">
        <v>286</v>
      </c>
      <c r="E314" s="12"/>
      <c r="F314" s="10">
        <f>+F315</f>
        <v>350</v>
      </c>
      <c r="G314" s="10">
        <v>350</v>
      </c>
      <c r="H314" s="10">
        <v>350</v>
      </c>
    </row>
    <row r="315" spans="1:8" ht="94.5" thickBot="1">
      <c r="A315" s="26" t="s">
        <v>287</v>
      </c>
      <c r="B315" s="27">
        <v>10</v>
      </c>
      <c r="C315" s="12" t="s">
        <v>22</v>
      </c>
      <c r="D315" s="12" t="s">
        <v>288</v>
      </c>
      <c r="E315" s="12"/>
      <c r="F315" s="10">
        <f>+F316</f>
        <v>350</v>
      </c>
      <c r="G315" s="10">
        <v>350</v>
      </c>
      <c r="H315" s="10">
        <v>350</v>
      </c>
    </row>
    <row r="316" spans="1:8" ht="169.5" thickBot="1">
      <c r="A316" s="26" t="s">
        <v>298</v>
      </c>
      <c r="B316" s="27">
        <v>10</v>
      </c>
      <c r="C316" s="12" t="s">
        <v>22</v>
      </c>
      <c r="D316" s="37" t="s">
        <v>299</v>
      </c>
      <c r="E316" s="37">
        <v>300</v>
      </c>
      <c r="F316" s="41">
        <f>+[1]ведомственная!G379</f>
        <v>350</v>
      </c>
      <c r="G316" s="41">
        <v>350</v>
      </c>
      <c r="H316" s="41">
        <v>350</v>
      </c>
    </row>
    <row r="317" spans="1:8" ht="75.75" thickBot="1">
      <c r="A317" s="26" t="s">
        <v>94</v>
      </c>
      <c r="B317" s="27">
        <v>10</v>
      </c>
      <c r="C317" s="12" t="s">
        <v>22</v>
      </c>
      <c r="D317" s="12" t="s">
        <v>95</v>
      </c>
      <c r="E317" s="12"/>
      <c r="F317" s="10">
        <f>+F318</f>
        <v>200</v>
      </c>
      <c r="G317" s="10">
        <v>300</v>
      </c>
      <c r="H317" s="10">
        <v>400</v>
      </c>
    </row>
    <row r="318" spans="1:8" ht="38.25" thickBot="1">
      <c r="A318" s="26" t="s">
        <v>190</v>
      </c>
      <c r="B318" s="27">
        <v>10</v>
      </c>
      <c r="C318" s="12" t="s">
        <v>22</v>
      </c>
      <c r="D318" s="12" t="s">
        <v>191</v>
      </c>
      <c r="E318" s="12"/>
      <c r="F318" s="10">
        <f>+F319</f>
        <v>200</v>
      </c>
      <c r="G318" s="10">
        <v>300</v>
      </c>
      <c r="H318" s="10">
        <v>400</v>
      </c>
    </row>
    <row r="319" spans="1:8" ht="57" thickBot="1">
      <c r="A319" s="26" t="s">
        <v>300</v>
      </c>
      <c r="B319" s="27">
        <v>10</v>
      </c>
      <c r="C319" s="12" t="s">
        <v>22</v>
      </c>
      <c r="D319" s="12" t="s">
        <v>301</v>
      </c>
      <c r="E319" s="12"/>
      <c r="F319" s="10">
        <f>+F320</f>
        <v>200</v>
      </c>
      <c r="G319" s="10">
        <v>300</v>
      </c>
      <c r="H319" s="10">
        <v>400</v>
      </c>
    </row>
    <row r="320" spans="1:8" ht="188.25" thickBot="1">
      <c r="A320" s="26" t="s">
        <v>302</v>
      </c>
      <c r="B320" s="27">
        <v>10</v>
      </c>
      <c r="C320" s="12" t="s">
        <v>22</v>
      </c>
      <c r="D320" s="27" t="s">
        <v>303</v>
      </c>
      <c r="E320" s="27">
        <v>300</v>
      </c>
      <c r="F320" s="41">
        <f>+[1]ведомственная!G348</f>
        <v>200</v>
      </c>
      <c r="G320" s="41">
        <v>300</v>
      </c>
      <c r="H320" s="41">
        <v>400</v>
      </c>
    </row>
    <row r="321" spans="1:8" ht="19.5" thickBot="1">
      <c r="A321" s="26" t="s">
        <v>304</v>
      </c>
      <c r="B321" s="27">
        <v>10</v>
      </c>
      <c r="C321" s="12" t="s">
        <v>31</v>
      </c>
      <c r="D321" s="18"/>
      <c r="E321" s="12"/>
      <c r="F321" s="10">
        <f>+F322</f>
        <v>10830.1</v>
      </c>
      <c r="G321" s="10">
        <v>12718.1</v>
      </c>
      <c r="H321" s="10">
        <v>14687.2</v>
      </c>
    </row>
    <row r="322" spans="1:8" ht="57" thickBot="1">
      <c r="A322" s="46" t="s">
        <v>79</v>
      </c>
      <c r="B322" s="27">
        <v>10</v>
      </c>
      <c r="C322" s="12" t="s">
        <v>31</v>
      </c>
      <c r="D322" s="12" t="s">
        <v>80</v>
      </c>
      <c r="E322" s="12"/>
      <c r="F322" s="10">
        <f>+F323+F333</f>
        <v>10830.1</v>
      </c>
      <c r="G322" s="10">
        <v>12718.1</v>
      </c>
      <c r="H322" s="10">
        <v>14687.2</v>
      </c>
    </row>
    <row r="323" spans="1:8" ht="57" thickBot="1">
      <c r="A323" s="26" t="s">
        <v>81</v>
      </c>
      <c r="B323" s="27">
        <v>10</v>
      </c>
      <c r="C323" s="12" t="s">
        <v>31</v>
      </c>
      <c r="D323" s="37" t="s">
        <v>82</v>
      </c>
      <c r="E323" s="27"/>
      <c r="F323" s="10">
        <f>+F324</f>
        <v>10298.1</v>
      </c>
      <c r="G323" s="10">
        <v>12165.1</v>
      </c>
      <c r="H323" s="10">
        <v>14112.2</v>
      </c>
    </row>
    <row r="324" spans="1:8" ht="38.25" thickBot="1">
      <c r="A324" s="26" t="s">
        <v>305</v>
      </c>
      <c r="B324" s="27">
        <v>10</v>
      </c>
      <c r="C324" s="12" t="s">
        <v>31</v>
      </c>
      <c r="D324" s="37" t="s">
        <v>306</v>
      </c>
      <c r="E324" s="27"/>
      <c r="F324" s="10">
        <f>+F325+F326+F327+F328+F329+F330+F331+F332</f>
        <v>10298.1</v>
      </c>
      <c r="G324" s="10">
        <v>12165.1</v>
      </c>
      <c r="H324" s="10">
        <v>14112.2</v>
      </c>
    </row>
    <row r="325" spans="1:8" ht="150.75" thickBot="1">
      <c r="A325" s="26" t="s">
        <v>468</v>
      </c>
      <c r="B325" s="27">
        <v>10</v>
      </c>
      <c r="C325" s="12" t="s">
        <v>31</v>
      </c>
      <c r="D325" s="37" t="s">
        <v>469</v>
      </c>
      <c r="E325" s="37">
        <v>300</v>
      </c>
      <c r="F325" s="10">
        <f>+[1]ведомственная!G235</f>
        <v>0</v>
      </c>
      <c r="G325" s="10">
        <v>0</v>
      </c>
      <c r="H325" s="10">
        <v>0</v>
      </c>
    </row>
    <row r="326" spans="1:8" ht="132" thickBot="1">
      <c r="A326" s="26" t="s">
        <v>470</v>
      </c>
      <c r="B326" s="27">
        <v>10</v>
      </c>
      <c r="C326" s="12" t="s">
        <v>31</v>
      </c>
      <c r="D326" s="37" t="s">
        <v>471</v>
      </c>
      <c r="E326" s="37">
        <v>300</v>
      </c>
      <c r="F326" s="10">
        <f>+[1]ведомственная!G236</f>
        <v>0</v>
      </c>
      <c r="G326" s="10">
        <v>0</v>
      </c>
      <c r="H326" s="10">
        <v>0</v>
      </c>
    </row>
    <row r="327" spans="1:8" ht="132" thickBot="1">
      <c r="A327" s="26" t="s">
        <v>472</v>
      </c>
      <c r="B327" s="27">
        <v>10</v>
      </c>
      <c r="C327" s="12" t="s">
        <v>31</v>
      </c>
      <c r="D327" s="37" t="s">
        <v>473</v>
      </c>
      <c r="E327" s="37">
        <v>300</v>
      </c>
      <c r="F327" s="10">
        <f>+[1]ведомственная!G237</f>
        <v>0</v>
      </c>
      <c r="G327" s="10">
        <v>0</v>
      </c>
      <c r="H327" s="10">
        <v>0</v>
      </c>
    </row>
    <row r="328" spans="1:8" ht="132" thickBot="1">
      <c r="A328" s="26" t="s">
        <v>474</v>
      </c>
      <c r="B328" s="27">
        <v>10</v>
      </c>
      <c r="C328" s="12" t="s">
        <v>31</v>
      </c>
      <c r="D328" s="37" t="s">
        <v>475</v>
      </c>
      <c r="E328" s="37">
        <v>300</v>
      </c>
      <c r="F328" s="10">
        <f>+[1]ведомственная!G238</f>
        <v>0</v>
      </c>
      <c r="G328" s="10">
        <v>0</v>
      </c>
      <c r="H328" s="10">
        <v>0</v>
      </c>
    </row>
    <row r="329" spans="1:8" ht="132" thickBot="1">
      <c r="A329" s="26" t="s">
        <v>476</v>
      </c>
      <c r="B329" s="27">
        <v>10</v>
      </c>
      <c r="C329" s="12" t="s">
        <v>31</v>
      </c>
      <c r="D329" s="37" t="s">
        <v>477</v>
      </c>
      <c r="E329" s="37">
        <v>300</v>
      </c>
      <c r="F329" s="10">
        <f>+[1]ведомственная!G239</f>
        <v>0</v>
      </c>
      <c r="G329" s="10">
        <v>0</v>
      </c>
      <c r="H329" s="10">
        <v>0</v>
      </c>
    </row>
    <row r="330" spans="1:8" ht="150.75" thickBot="1">
      <c r="A330" s="26" t="s">
        <v>307</v>
      </c>
      <c r="B330" s="27">
        <v>10</v>
      </c>
      <c r="C330" s="12" t="s">
        <v>31</v>
      </c>
      <c r="D330" s="37" t="s">
        <v>308</v>
      </c>
      <c r="E330" s="37">
        <v>300</v>
      </c>
      <c r="F330" s="10">
        <f>+[1]ведомственная!G240</f>
        <v>10298.1</v>
      </c>
      <c r="G330" s="10">
        <v>12165.1</v>
      </c>
      <c r="H330" s="10">
        <v>14112.2</v>
      </c>
    </row>
    <row r="331" spans="1:8" ht="132" thickBot="1">
      <c r="A331" s="26" t="s">
        <v>478</v>
      </c>
      <c r="B331" s="27">
        <v>10</v>
      </c>
      <c r="C331" s="12" t="s">
        <v>31</v>
      </c>
      <c r="D331" s="37" t="s">
        <v>479</v>
      </c>
      <c r="E331" s="37">
        <v>300</v>
      </c>
      <c r="F331" s="10">
        <f>+[1]ведомственная!G241</f>
        <v>0</v>
      </c>
      <c r="G331" s="10">
        <v>0</v>
      </c>
      <c r="H331" s="10">
        <v>0</v>
      </c>
    </row>
    <row r="332" spans="1:8" ht="169.5" thickBot="1">
      <c r="A332" s="26" t="s">
        <v>480</v>
      </c>
      <c r="B332" s="27">
        <v>10</v>
      </c>
      <c r="C332" s="12" t="s">
        <v>31</v>
      </c>
      <c r="D332" s="37" t="s">
        <v>481</v>
      </c>
      <c r="E332" s="37">
        <v>300</v>
      </c>
      <c r="F332" s="10">
        <f>+[1]ведомственная!G242</f>
        <v>0</v>
      </c>
      <c r="G332" s="10">
        <v>0</v>
      </c>
      <c r="H332" s="10">
        <v>0</v>
      </c>
    </row>
    <row r="333" spans="1:8" ht="38.25" thickBot="1">
      <c r="A333" s="26" t="s">
        <v>203</v>
      </c>
      <c r="B333" s="27">
        <v>10</v>
      </c>
      <c r="C333" s="12" t="s">
        <v>31</v>
      </c>
      <c r="D333" s="12" t="s">
        <v>204</v>
      </c>
      <c r="E333" s="12"/>
      <c r="F333" s="10">
        <f>+F334</f>
        <v>532</v>
      </c>
      <c r="G333" s="10">
        <v>553</v>
      </c>
      <c r="H333" s="10">
        <v>575</v>
      </c>
    </row>
    <row r="334" spans="1:8" ht="19.5" thickBot="1">
      <c r="A334" s="26" t="s">
        <v>218</v>
      </c>
      <c r="B334" s="27">
        <v>10</v>
      </c>
      <c r="C334" s="12" t="s">
        <v>31</v>
      </c>
      <c r="D334" s="12" t="s">
        <v>219</v>
      </c>
      <c r="E334" s="12"/>
      <c r="F334" s="10">
        <f>+F335</f>
        <v>532</v>
      </c>
      <c r="G334" s="10">
        <v>553</v>
      </c>
      <c r="H334" s="10">
        <v>575</v>
      </c>
    </row>
    <row r="335" spans="1:8" ht="188.25" thickBot="1">
      <c r="A335" s="26" t="s">
        <v>309</v>
      </c>
      <c r="B335" s="27">
        <v>10</v>
      </c>
      <c r="C335" s="12" t="s">
        <v>31</v>
      </c>
      <c r="D335" s="37" t="s">
        <v>310</v>
      </c>
      <c r="E335" s="27">
        <v>300</v>
      </c>
      <c r="F335" s="10">
        <f>+[1]ведомственная!G245</f>
        <v>532</v>
      </c>
      <c r="G335" s="10">
        <v>553</v>
      </c>
      <c r="H335" s="10">
        <v>575</v>
      </c>
    </row>
    <row r="336" spans="1:8" ht="19.5" thickBot="1">
      <c r="A336" s="26" t="s">
        <v>311</v>
      </c>
      <c r="B336" s="30" t="s">
        <v>312</v>
      </c>
      <c r="C336" s="30" t="s">
        <v>47</v>
      </c>
      <c r="D336" s="18"/>
      <c r="E336" s="12"/>
      <c r="F336" s="10">
        <f>+F337</f>
        <v>625.29999999999995</v>
      </c>
      <c r="G336" s="10">
        <v>625.29999999999995</v>
      </c>
      <c r="H336" s="10">
        <v>625.29999999999995</v>
      </c>
    </row>
    <row r="337" spans="1:8" ht="38.25" thickBot="1">
      <c r="A337" s="26" t="s">
        <v>313</v>
      </c>
      <c r="B337" s="30" t="s">
        <v>312</v>
      </c>
      <c r="C337" s="30" t="s">
        <v>47</v>
      </c>
      <c r="D337" s="12" t="s">
        <v>314</v>
      </c>
      <c r="E337" s="12"/>
      <c r="F337" s="10">
        <f>+F338</f>
        <v>625.29999999999995</v>
      </c>
      <c r="G337" s="10">
        <v>625.29999999999995</v>
      </c>
      <c r="H337" s="10">
        <v>625.29999999999995</v>
      </c>
    </row>
    <row r="338" spans="1:8" ht="113.25" thickBot="1">
      <c r="A338" s="45" t="s">
        <v>315</v>
      </c>
      <c r="B338" s="30" t="s">
        <v>312</v>
      </c>
      <c r="C338" s="30" t="s">
        <v>47</v>
      </c>
      <c r="D338" s="27" t="s">
        <v>316</v>
      </c>
      <c r="E338" s="27">
        <v>600</v>
      </c>
      <c r="F338" s="10">
        <f>+[1]ведомственная!G137</f>
        <v>625.29999999999995</v>
      </c>
      <c r="G338" s="10">
        <v>625.29999999999995</v>
      </c>
      <c r="H338" s="10">
        <v>625.29999999999995</v>
      </c>
    </row>
    <row r="339" spans="1:8" ht="19.5" thickBot="1">
      <c r="A339" s="39" t="s">
        <v>317</v>
      </c>
      <c r="B339" s="43">
        <v>11</v>
      </c>
      <c r="C339" s="43"/>
      <c r="D339" s="12"/>
      <c r="E339" s="12"/>
      <c r="F339" s="44">
        <f>+F340+F345</f>
        <v>27799.543483999998</v>
      </c>
      <c r="G339" s="44">
        <v>28939.051817999996</v>
      </c>
      <c r="H339" s="44">
        <v>28837.647700000001</v>
      </c>
    </row>
    <row r="340" spans="1:8" ht="19.5" thickBot="1">
      <c r="A340" s="26" t="s">
        <v>318</v>
      </c>
      <c r="B340" s="27">
        <v>11</v>
      </c>
      <c r="C340" s="42" t="s">
        <v>10</v>
      </c>
      <c r="D340" s="12"/>
      <c r="E340" s="12"/>
      <c r="F340" s="10">
        <f>+F341</f>
        <v>100</v>
      </c>
      <c r="G340" s="10">
        <v>100</v>
      </c>
      <c r="H340" s="10">
        <v>100</v>
      </c>
    </row>
    <row r="341" spans="1:8" ht="57" thickBot="1">
      <c r="A341" s="26" t="s">
        <v>79</v>
      </c>
      <c r="B341" s="27">
        <v>11</v>
      </c>
      <c r="C341" s="42" t="s">
        <v>10</v>
      </c>
      <c r="D341" s="12" t="s">
        <v>80</v>
      </c>
      <c r="E341" s="12"/>
      <c r="F341" s="10">
        <f>+F342</f>
        <v>100</v>
      </c>
      <c r="G341" s="10">
        <v>100</v>
      </c>
      <c r="H341" s="10">
        <v>100</v>
      </c>
    </row>
    <row r="342" spans="1:8" ht="19.5" thickBot="1">
      <c r="A342" s="26" t="s">
        <v>319</v>
      </c>
      <c r="B342" s="27">
        <v>11</v>
      </c>
      <c r="C342" s="42" t="s">
        <v>10</v>
      </c>
      <c r="D342" s="12" t="s">
        <v>320</v>
      </c>
      <c r="E342" s="12"/>
      <c r="F342" s="10">
        <f>+F343</f>
        <v>100</v>
      </c>
      <c r="G342" s="10">
        <v>100</v>
      </c>
      <c r="H342" s="10">
        <v>100</v>
      </c>
    </row>
    <row r="343" spans="1:8" ht="38.25" thickBot="1">
      <c r="A343" s="26" t="s">
        <v>321</v>
      </c>
      <c r="B343" s="27">
        <v>11</v>
      </c>
      <c r="C343" s="42" t="s">
        <v>10</v>
      </c>
      <c r="D343" s="12" t="s">
        <v>322</v>
      </c>
      <c r="E343" s="12"/>
      <c r="F343" s="10">
        <f>+F344</f>
        <v>100</v>
      </c>
      <c r="G343" s="10">
        <v>100</v>
      </c>
      <c r="H343" s="10">
        <v>100</v>
      </c>
    </row>
    <row r="344" spans="1:8" ht="113.25" thickBot="1">
      <c r="A344" s="26" t="s">
        <v>323</v>
      </c>
      <c r="B344" s="27">
        <v>11</v>
      </c>
      <c r="C344" s="42" t="s">
        <v>10</v>
      </c>
      <c r="D344" s="30" t="s">
        <v>324</v>
      </c>
      <c r="E344" s="27">
        <v>200</v>
      </c>
      <c r="F344" s="10">
        <f>+[1]ведомственная!G251</f>
        <v>100</v>
      </c>
      <c r="G344" s="10">
        <v>100</v>
      </c>
      <c r="H344" s="10">
        <v>100</v>
      </c>
    </row>
    <row r="345" spans="1:8" ht="19.5" thickBot="1">
      <c r="A345" s="26" t="s">
        <v>325</v>
      </c>
      <c r="B345" s="27">
        <v>11</v>
      </c>
      <c r="C345" s="42" t="s">
        <v>12</v>
      </c>
      <c r="D345" s="18"/>
      <c r="E345" s="12"/>
      <c r="F345" s="10">
        <f>+F346</f>
        <v>27699.543483999998</v>
      </c>
      <c r="G345" s="10">
        <v>28839.051817999996</v>
      </c>
      <c r="H345" s="10">
        <v>28737.647700000001</v>
      </c>
    </row>
    <row r="346" spans="1:8" ht="57" thickBot="1">
      <c r="A346" s="26" t="s">
        <v>79</v>
      </c>
      <c r="B346" s="27">
        <v>11</v>
      </c>
      <c r="C346" s="42" t="s">
        <v>12</v>
      </c>
      <c r="D346" s="12" t="s">
        <v>80</v>
      </c>
      <c r="E346" s="12"/>
      <c r="F346" s="10">
        <f>+F347</f>
        <v>27699.543483999998</v>
      </c>
      <c r="G346" s="10">
        <v>28839.051817999996</v>
      </c>
      <c r="H346" s="10">
        <v>28737.647700000001</v>
      </c>
    </row>
    <row r="347" spans="1:8" ht="19.5" thickBot="1">
      <c r="A347" s="26" t="s">
        <v>319</v>
      </c>
      <c r="B347" s="27">
        <v>11</v>
      </c>
      <c r="C347" s="42" t="s">
        <v>12</v>
      </c>
      <c r="D347" s="12" t="s">
        <v>320</v>
      </c>
      <c r="E347" s="12"/>
      <c r="F347" s="10">
        <f>+F348</f>
        <v>27699.543483999998</v>
      </c>
      <c r="G347" s="10">
        <v>28839.051817999996</v>
      </c>
      <c r="H347" s="10">
        <v>28737.647700000001</v>
      </c>
    </row>
    <row r="348" spans="1:8" ht="38.25" thickBot="1">
      <c r="A348" s="26" t="s">
        <v>326</v>
      </c>
      <c r="B348" s="27">
        <v>11</v>
      </c>
      <c r="C348" s="42" t="s">
        <v>12</v>
      </c>
      <c r="D348" s="12" t="s">
        <v>327</v>
      </c>
      <c r="E348" s="12"/>
      <c r="F348" s="10">
        <f>+F350+F349</f>
        <v>27699.543483999998</v>
      </c>
      <c r="G348" s="10">
        <v>28839.051817999996</v>
      </c>
      <c r="H348" s="10">
        <v>28737.647700000001</v>
      </c>
    </row>
    <row r="349" spans="1:8" ht="132" thickBot="1">
      <c r="A349" s="26" t="s">
        <v>357</v>
      </c>
      <c r="B349" s="27">
        <v>11</v>
      </c>
      <c r="C349" s="42" t="s">
        <v>12</v>
      </c>
      <c r="D349" s="42" t="s">
        <v>379</v>
      </c>
      <c r="E349" s="37">
        <v>600</v>
      </c>
      <c r="F349" s="10">
        <f>[1]программы!G150</f>
        <v>800.00348400000007</v>
      </c>
      <c r="G349" s="10">
        <v>1200.000018</v>
      </c>
      <c r="H349" s="10">
        <v>1199.9883</v>
      </c>
    </row>
    <row r="350" spans="1:8" ht="132" thickBot="1">
      <c r="A350" s="26" t="s">
        <v>328</v>
      </c>
      <c r="B350" s="27">
        <v>11</v>
      </c>
      <c r="C350" s="42" t="s">
        <v>12</v>
      </c>
      <c r="D350" s="42" t="s">
        <v>329</v>
      </c>
      <c r="E350" s="37">
        <v>600</v>
      </c>
      <c r="F350" s="10">
        <f>+[1]ведомственная!G257</f>
        <v>26899.539999999997</v>
      </c>
      <c r="G350" s="10">
        <v>27639.051799999997</v>
      </c>
      <c r="H350" s="10">
        <v>27537.6594</v>
      </c>
    </row>
    <row r="351" spans="1:8" ht="38.25" thickBot="1">
      <c r="A351" s="39" t="s">
        <v>482</v>
      </c>
      <c r="B351" s="43">
        <v>13</v>
      </c>
      <c r="C351" s="27"/>
      <c r="D351" s="12"/>
      <c r="E351" s="12"/>
      <c r="F351" s="44">
        <f>+F352</f>
        <v>10</v>
      </c>
      <c r="G351" s="44">
        <v>0</v>
      </c>
      <c r="H351" s="44">
        <v>0</v>
      </c>
    </row>
    <row r="352" spans="1:8" ht="38.25" thickBot="1">
      <c r="A352" s="26" t="s">
        <v>483</v>
      </c>
      <c r="B352" s="30">
        <v>13</v>
      </c>
      <c r="C352" s="30" t="s">
        <v>10</v>
      </c>
      <c r="D352" s="12"/>
      <c r="E352" s="12"/>
      <c r="F352" s="10">
        <f>+F353</f>
        <v>10</v>
      </c>
      <c r="G352" s="10">
        <v>0</v>
      </c>
      <c r="H352" s="10">
        <v>0</v>
      </c>
    </row>
    <row r="353" spans="1:8" ht="38.25" thickBot="1">
      <c r="A353" s="26" t="s">
        <v>48</v>
      </c>
      <c r="B353" s="30" t="s">
        <v>65</v>
      </c>
      <c r="C353" s="30" t="s">
        <v>10</v>
      </c>
      <c r="D353" s="12" t="s">
        <v>49</v>
      </c>
      <c r="E353" s="12"/>
      <c r="F353" s="10">
        <f>+F354</f>
        <v>10</v>
      </c>
      <c r="G353" s="10">
        <v>0</v>
      </c>
      <c r="H353" s="10">
        <v>0</v>
      </c>
    </row>
    <row r="354" spans="1:8" ht="38.25" thickBot="1">
      <c r="A354" s="26" t="s">
        <v>88</v>
      </c>
      <c r="B354" s="30" t="s">
        <v>65</v>
      </c>
      <c r="C354" s="30" t="s">
        <v>10</v>
      </c>
      <c r="D354" s="12" t="s">
        <v>89</v>
      </c>
      <c r="E354" s="12"/>
      <c r="F354" s="10">
        <f>+F355</f>
        <v>10</v>
      </c>
      <c r="G354" s="10">
        <v>0</v>
      </c>
      <c r="H354" s="10">
        <v>0</v>
      </c>
    </row>
    <row r="355" spans="1:8" ht="38.25" thickBot="1">
      <c r="A355" s="26" t="s">
        <v>484</v>
      </c>
      <c r="B355" s="30" t="s">
        <v>65</v>
      </c>
      <c r="C355" s="30" t="s">
        <v>10</v>
      </c>
      <c r="D355" s="12" t="s">
        <v>485</v>
      </c>
      <c r="E355" s="12"/>
      <c r="F355" s="10">
        <f>+F356</f>
        <v>10</v>
      </c>
      <c r="G355" s="10">
        <v>0</v>
      </c>
      <c r="H355" s="10">
        <v>0</v>
      </c>
    </row>
    <row r="356" spans="1:8" ht="113.25" thickBot="1">
      <c r="A356" s="26" t="s">
        <v>486</v>
      </c>
      <c r="B356" s="30">
        <v>13</v>
      </c>
      <c r="C356" s="30" t="s">
        <v>10</v>
      </c>
      <c r="D356" s="30" t="s">
        <v>487</v>
      </c>
      <c r="E356" s="27">
        <v>700</v>
      </c>
      <c r="F356" s="10">
        <f>+[1]ведомственная!G385</f>
        <v>10</v>
      </c>
      <c r="G356" s="10">
        <v>0</v>
      </c>
      <c r="H356" s="10">
        <v>0</v>
      </c>
    </row>
    <row r="357" spans="1:8" ht="75.75" thickBot="1">
      <c r="A357" s="39" t="s">
        <v>330</v>
      </c>
      <c r="B357" s="43">
        <v>14</v>
      </c>
      <c r="C357" s="27"/>
      <c r="D357" s="12"/>
      <c r="E357" s="12"/>
      <c r="F357" s="44">
        <f>+F358+F364</f>
        <v>35020</v>
      </c>
      <c r="G357" s="44">
        <v>10710</v>
      </c>
      <c r="H357" s="44">
        <v>11109</v>
      </c>
    </row>
    <row r="358" spans="1:8" ht="57" thickBot="1">
      <c r="A358" s="26" t="s">
        <v>331</v>
      </c>
      <c r="B358" s="30">
        <v>14</v>
      </c>
      <c r="C358" s="30" t="s">
        <v>10</v>
      </c>
      <c r="D358" s="12"/>
      <c r="E358" s="12"/>
      <c r="F358" s="10">
        <f>+F359</f>
        <v>11170</v>
      </c>
      <c r="G358" s="10">
        <v>10710</v>
      </c>
      <c r="H358" s="10">
        <v>11109</v>
      </c>
    </row>
    <row r="359" spans="1:8" ht="38.25" thickBot="1">
      <c r="A359" s="26" t="s">
        <v>48</v>
      </c>
      <c r="B359" s="30" t="s">
        <v>332</v>
      </c>
      <c r="C359" s="30" t="s">
        <v>10</v>
      </c>
      <c r="D359" s="12" t="s">
        <v>49</v>
      </c>
      <c r="E359" s="12"/>
      <c r="F359" s="10">
        <f>+F360</f>
        <v>11170</v>
      </c>
      <c r="G359" s="10">
        <v>10710</v>
      </c>
      <c r="H359" s="10">
        <v>11109</v>
      </c>
    </row>
    <row r="360" spans="1:8" ht="38.25" thickBot="1">
      <c r="A360" s="26" t="s">
        <v>88</v>
      </c>
      <c r="B360" s="30" t="s">
        <v>332</v>
      </c>
      <c r="C360" s="30" t="s">
        <v>10</v>
      </c>
      <c r="D360" s="12" t="s">
        <v>89</v>
      </c>
      <c r="E360" s="12"/>
      <c r="F360" s="10">
        <f>+F361</f>
        <v>11170</v>
      </c>
      <c r="G360" s="10">
        <v>10710</v>
      </c>
      <c r="H360" s="10">
        <v>11109</v>
      </c>
    </row>
    <row r="361" spans="1:8" ht="57" thickBot="1">
      <c r="A361" s="26" t="s">
        <v>333</v>
      </c>
      <c r="B361" s="30" t="s">
        <v>332</v>
      </c>
      <c r="C361" s="30" t="s">
        <v>10</v>
      </c>
      <c r="D361" s="12" t="s">
        <v>334</v>
      </c>
      <c r="E361" s="12"/>
      <c r="F361" s="10">
        <f>+F362+F363</f>
        <v>11170</v>
      </c>
      <c r="G361" s="10">
        <v>10710</v>
      </c>
      <c r="H361" s="10">
        <v>11109</v>
      </c>
    </row>
    <row r="362" spans="1:8" ht="113.25" thickBot="1">
      <c r="A362" s="26" t="s">
        <v>335</v>
      </c>
      <c r="B362" s="30">
        <v>14</v>
      </c>
      <c r="C362" s="30" t="s">
        <v>10</v>
      </c>
      <c r="D362" s="37" t="s">
        <v>336</v>
      </c>
      <c r="E362" s="27">
        <v>500</v>
      </c>
      <c r="F362" s="10">
        <f>+[1]ведомственная!G391</f>
        <v>4890</v>
      </c>
      <c r="G362" s="10">
        <v>5220</v>
      </c>
      <c r="H362" s="10">
        <v>5619</v>
      </c>
    </row>
    <row r="363" spans="1:8" ht="132" thickBot="1">
      <c r="A363" s="26" t="s">
        <v>337</v>
      </c>
      <c r="B363" s="30">
        <v>14</v>
      </c>
      <c r="C363" s="30" t="s">
        <v>10</v>
      </c>
      <c r="D363" s="37" t="s">
        <v>338</v>
      </c>
      <c r="E363" s="27">
        <v>500</v>
      </c>
      <c r="F363" s="10">
        <f>+[1]ведомственная!G392</f>
        <v>6280</v>
      </c>
      <c r="G363" s="10">
        <v>5490</v>
      </c>
      <c r="H363" s="10">
        <v>5490</v>
      </c>
    </row>
    <row r="364" spans="1:8" ht="19.5" thickBot="1">
      <c r="A364" s="45" t="s">
        <v>339</v>
      </c>
      <c r="B364" s="30" t="s">
        <v>332</v>
      </c>
      <c r="C364" s="30" t="s">
        <v>22</v>
      </c>
      <c r="D364" s="27"/>
      <c r="E364" s="27"/>
      <c r="F364" s="10">
        <f>+F365+F369</f>
        <v>23850</v>
      </c>
      <c r="G364" s="10">
        <v>0</v>
      </c>
      <c r="H364" s="10">
        <v>0</v>
      </c>
    </row>
    <row r="365" spans="1:8" ht="38.25" thickBot="1">
      <c r="A365" s="11" t="s">
        <v>13</v>
      </c>
      <c r="B365" s="30" t="s">
        <v>332</v>
      </c>
      <c r="C365" s="30" t="s">
        <v>22</v>
      </c>
      <c r="D365" s="12" t="s">
        <v>14</v>
      </c>
      <c r="E365" s="27"/>
      <c r="F365" s="10">
        <f>+F366</f>
        <v>0</v>
      </c>
      <c r="G365" s="10">
        <v>0</v>
      </c>
      <c r="H365" s="10">
        <v>0</v>
      </c>
    </row>
    <row r="366" spans="1:8" ht="57" thickBot="1">
      <c r="A366" s="26" t="s">
        <v>34</v>
      </c>
      <c r="B366" s="30" t="s">
        <v>332</v>
      </c>
      <c r="C366" s="30" t="s">
        <v>22</v>
      </c>
      <c r="D366" s="12" t="s">
        <v>35</v>
      </c>
      <c r="E366" s="27"/>
      <c r="F366" s="10">
        <f>+F367</f>
        <v>0</v>
      </c>
      <c r="G366" s="10">
        <v>0</v>
      </c>
      <c r="H366" s="10">
        <v>0</v>
      </c>
    </row>
    <row r="367" spans="1:8" ht="38.25" thickBot="1">
      <c r="A367" s="26" t="s">
        <v>488</v>
      </c>
      <c r="B367" s="30" t="s">
        <v>332</v>
      </c>
      <c r="C367" s="30" t="s">
        <v>22</v>
      </c>
      <c r="D367" s="12" t="s">
        <v>489</v>
      </c>
      <c r="E367" s="27"/>
      <c r="F367" s="10">
        <f>+F368</f>
        <v>0</v>
      </c>
      <c r="G367" s="10">
        <v>0</v>
      </c>
      <c r="H367" s="10">
        <v>0</v>
      </c>
    </row>
    <row r="368" spans="1:8" ht="132" thickBot="1">
      <c r="A368" s="50" t="s">
        <v>490</v>
      </c>
      <c r="B368" s="30" t="s">
        <v>332</v>
      </c>
      <c r="C368" s="30" t="s">
        <v>22</v>
      </c>
      <c r="D368" s="27" t="s">
        <v>491</v>
      </c>
      <c r="E368" s="27">
        <v>500</v>
      </c>
      <c r="F368" s="10">
        <f>+[1]ведомственная!G142</f>
        <v>0</v>
      </c>
      <c r="G368" s="10">
        <v>0</v>
      </c>
      <c r="H368" s="10">
        <v>0</v>
      </c>
    </row>
    <row r="369" spans="1:8" ht="38.25" thickBot="1">
      <c r="A369" s="26" t="s">
        <v>48</v>
      </c>
      <c r="B369" s="30" t="s">
        <v>332</v>
      </c>
      <c r="C369" s="30" t="s">
        <v>22</v>
      </c>
      <c r="D369" s="12" t="s">
        <v>49</v>
      </c>
      <c r="E369" s="12"/>
      <c r="F369" s="10">
        <f>+F370</f>
        <v>23850</v>
      </c>
      <c r="G369" s="10">
        <v>0</v>
      </c>
      <c r="H369" s="10">
        <v>0</v>
      </c>
    </row>
    <row r="370" spans="1:8" ht="38.25" thickBot="1">
      <c r="A370" s="26" t="s">
        <v>88</v>
      </c>
      <c r="B370" s="30" t="s">
        <v>332</v>
      </c>
      <c r="C370" s="30" t="s">
        <v>22</v>
      </c>
      <c r="D370" s="12" t="s">
        <v>89</v>
      </c>
      <c r="E370" s="12"/>
      <c r="F370" s="10">
        <f>+F371</f>
        <v>23850</v>
      </c>
      <c r="G370" s="10">
        <v>0</v>
      </c>
      <c r="H370" s="10">
        <v>0</v>
      </c>
    </row>
    <row r="371" spans="1:8" ht="57" thickBot="1">
      <c r="A371" s="26" t="s">
        <v>333</v>
      </c>
      <c r="B371" s="30" t="s">
        <v>332</v>
      </c>
      <c r="C371" s="30" t="s">
        <v>22</v>
      </c>
      <c r="D371" s="12" t="s">
        <v>334</v>
      </c>
      <c r="E371" s="12"/>
      <c r="F371" s="10">
        <f>+F372+F373</f>
        <v>23850</v>
      </c>
      <c r="G371" s="10">
        <v>0</v>
      </c>
      <c r="H371" s="10">
        <v>0</v>
      </c>
    </row>
    <row r="372" spans="1:8" ht="113.25" thickBot="1">
      <c r="A372" s="26" t="s">
        <v>340</v>
      </c>
      <c r="B372" s="30">
        <v>14</v>
      </c>
      <c r="C372" s="30" t="s">
        <v>22</v>
      </c>
      <c r="D372" s="37" t="s">
        <v>341</v>
      </c>
      <c r="E372" s="27">
        <v>500</v>
      </c>
      <c r="F372" s="10">
        <f>+[1]ведомственная!G397</f>
        <v>23850</v>
      </c>
      <c r="G372" s="10">
        <v>0</v>
      </c>
      <c r="H372" s="10">
        <v>0</v>
      </c>
    </row>
    <row r="373" spans="1:8" ht="169.5" thickBot="1">
      <c r="A373" s="26" t="s">
        <v>492</v>
      </c>
      <c r="B373" s="30">
        <v>14</v>
      </c>
      <c r="C373" s="30" t="s">
        <v>22</v>
      </c>
      <c r="D373" s="37" t="s">
        <v>493</v>
      </c>
      <c r="E373" s="27">
        <v>500</v>
      </c>
      <c r="F373" s="10">
        <f>+[1]ведомственная!G398</f>
        <v>0</v>
      </c>
      <c r="G373" s="10">
        <v>0</v>
      </c>
      <c r="H373" s="10">
        <v>0</v>
      </c>
    </row>
  </sheetData>
  <mergeCells count="7">
    <mergeCell ref="F1:H1"/>
    <mergeCell ref="A6:A7"/>
    <mergeCell ref="B6:B7"/>
    <mergeCell ref="C6:C7"/>
    <mergeCell ref="D6:D7"/>
    <mergeCell ref="E6:E7"/>
    <mergeCell ref="A3:H3"/>
  </mergeCells>
  <pageMargins left="0.70866141732283472" right="0.5118110236220472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2021-12-27T08:14:31Z</dcterms:modified>
</cp:coreProperties>
</file>