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  <externalReference r:id="rId3"/>
    <externalReference r:id="rId4"/>
  </externalReferences>
  <calcPr calcId="152511"/>
</workbook>
</file>

<file path=xl/calcChain.xml><?xml version="1.0" encoding="utf-8"?>
<calcChain xmlns="http://schemas.openxmlformats.org/spreadsheetml/2006/main">
  <c r="H333" i="1" l="1"/>
  <c r="G333" i="1"/>
  <c r="F333" i="1"/>
  <c r="H332" i="1"/>
  <c r="G332" i="1"/>
  <c r="F332" i="1"/>
  <c r="H331" i="1"/>
  <c r="G331" i="1"/>
  <c r="F331" i="1"/>
  <c r="F330" i="1" s="1"/>
  <c r="F329" i="1" s="1"/>
  <c r="H330" i="1"/>
  <c r="G330" i="1"/>
  <c r="H329" i="1"/>
  <c r="G329" i="1"/>
  <c r="H328" i="1"/>
  <c r="G328" i="1"/>
  <c r="F328" i="1"/>
  <c r="H327" i="1"/>
  <c r="G327" i="1"/>
  <c r="F327" i="1"/>
  <c r="F326" i="1" s="1"/>
  <c r="H326" i="1"/>
  <c r="G326" i="1"/>
  <c r="H325" i="1"/>
  <c r="G325" i="1"/>
  <c r="F325" i="1"/>
  <c r="H324" i="1"/>
  <c r="G324" i="1"/>
  <c r="H323" i="1"/>
  <c r="G323" i="1"/>
  <c r="F323" i="1"/>
  <c r="H322" i="1"/>
  <c r="G322" i="1"/>
  <c r="F322" i="1"/>
  <c r="H321" i="1"/>
  <c r="G321" i="1"/>
  <c r="F321" i="1"/>
  <c r="F320" i="1" s="1"/>
  <c r="H320" i="1"/>
  <c r="G320" i="1"/>
  <c r="H319" i="1"/>
  <c r="G319" i="1"/>
  <c r="F319" i="1"/>
  <c r="F318" i="1" s="1"/>
  <c r="H318" i="1"/>
  <c r="G318" i="1"/>
  <c r="H317" i="1"/>
  <c r="G317" i="1"/>
  <c r="H316" i="1"/>
  <c r="G316" i="1"/>
  <c r="F316" i="1"/>
  <c r="H315" i="1"/>
  <c r="G315" i="1"/>
  <c r="F315" i="1"/>
  <c r="F314" i="1" s="1"/>
  <c r="H314" i="1"/>
  <c r="G314" i="1"/>
  <c r="H313" i="1"/>
  <c r="G313" i="1"/>
  <c r="F313" i="1"/>
  <c r="F312" i="1" s="1"/>
  <c r="F311" i="1" s="1"/>
  <c r="H312" i="1"/>
  <c r="G312" i="1"/>
  <c r="H311" i="1"/>
  <c r="G311" i="1"/>
  <c r="H310" i="1"/>
  <c r="G310" i="1"/>
  <c r="F310" i="1"/>
  <c r="H309" i="1"/>
  <c r="G309" i="1"/>
  <c r="F309" i="1"/>
  <c r="F308" i="1" s="1"/>
  <c r="H308" i="1"/>
  <c r="G308" i="1"/>
  <c r="H307" i="1"/>
  <c r="G307" i="1"/>
  <c r="F307" i="1"/>
  <c r="F306" i="1" s="1"/>
  <c r="H306" i="1"/>
  <c r="G306" i="1"/>
  <c r="H305" i="1"/>
  <c r="G305" i="1"/>
  <c r="F305" i="1"/>
  <c r="F304" i="1" s="1"/>
  <c r="H304" i="1"/>
  <c r="G304" i="1"/>
  <c r="H303" i="1"/>
  <c r="G303" i="1"/>
  <c r="F303" i="1"/>
  <c r="F302" i="1" s="1"/>
  <c r="F301" i="1" s="1"/>
  <c r="F300" i="1" s="1"/>
  <c r="H302" i="1"/>
  <c r="G302" i="1"/>
  <c r="H301" i="1"/>
  <c r="G301" i="1"/>
  <c r="H300" i="1"/>
  <c r="G300" i="1"/>
  <c r="H299" i="1"/>
  <c r="G299" i="1"/>
  <c r="F299" i="1"/>
  <c r="F298" i="1" s="1"/>
  <c r="F297" i="1" s="1"/>
  <c r="H298" i="1"/>
  <c r="G298" i="1"/>
  <c r="H297" i="1"/>
  <c r="G297" i="1"/>
  <c r="H296" i="1"/>
  <c r="G296" i="1"/>
  <c r="F296" i="1"/>
  <c r="H295" i="1"/>
  <c r="G295" i="1"/>
  <c r="F295" i="1"/>
  <c r="F294" i="1" s="1"/>
  <c r="H294" i="1"/>
  <c r="G294" i="1"/>
  <c r="H293" i="1"/>
  <c r="G293" i="1"/>
  <c r="F293" i="1"/>
  <c r="H292" i="1"/>
  <c r="G292" i="1"/>
  <c r="F292" i="1"/>
  <c r="H291" i="1"/>
  <c r="G291" i="1"/>
  <c r="F291" i="1"/>
  <c r="H290" i="1"/>
  <c r="G290" i="1"/>
  <c r="F290" i="1"/>
  <c r="H289" i="1"/>
  <c r="G289" i="1"/>
  <c r="F289" i="1"/>
  <c r="H288" i="1"/>
  <c r="G288" i="1"/>
  <c r="F288" i="1"/>
  <c r="H287" i="1"/>
  <c r="G287" i="1"/>
  <c r="F287" i="1"/>
  <c r="H286" i="1"/>
  <c r="G286" i="1"/>
  <c r="F286" i="1"/>
  <c r="H285" i="1"/>
  <c r="G285" i="1"/>
  <c r="F285" i="1"/>
  <c r="F284" i="1" s="1"/>
  <c r="F283" i="1" s="1"/>
  <c r="F282" i="1" s="1"/>
  <c r="H284" i="1"/>
  <c r="G284" i="1"/>
  <c r="H283" i="1"/>
  <c r="G283" i="1"/>
  <c r="H282" i="1"/>
  <c r="G282" i="1"/>
  <c r="H281" i="1"/>
  <c r="G281" i="1"/>
  <c r="F281" i="1"/>
  <c r="F280" i="1" s="1"/>
  <c r="F279" i="1" s="1"/>
  <c r="F278" i="1" s="1"/>
  <c r="H280" i="1"/>
  <c r="G280" i="1"/>
  <c r="H279" i="1"/>
  <c r="G279" i="1"/>
  <c r="H278" i="1"/>
  <c r="G278" i="1"/>
  <c r="H277" i="1"/>
  <c r="G277" i="1"/>
  <c r="F277" i="1"/>
  <c r="F276" i="1" s="1"/>
  <c r="F275" i="1" s="1"/>
  <c r="F274" i="1" s="1"/>
  <c r="H276" i="1"/>
  <c r="G276" i="1"/>
  <c r="H275" i="1"/>
  <c r="G275" i="1"/>
  <c r="H274" i="1"/>
  <c r="G274" i="1"/>
  <c r="H273" i="1"/>
  <c r="G273" i="1"/>
  <c r="F273" i="1"/>
  <c r="F272" i="1" s="1"/>
  <c r="F271" i="1" s="1"/>
  <c r="F270" i="1" s="1"/>
  <c r="H272" i="1"/>
  <c r="G272" i="1"/>
  <c r="H271" i="1"/>
  <c r="G271" i="1"/>
  <c r="H270" i="1"/>
  <c r="G270" i="1"/>
  <c r="H269" i="1"/>
  <c r="G269" i="1"/>
  <c r="F269" i="1"/>
  <c r="F268" i="1" s="1"/>
  <c r="F267" i="1" s="1"/>
  <c r="F266" i="1" s="1"/>
  <c r="H268" i="1"/>
  <c r="G268" i="1"/>
  <c r="H267" i="1"/>
  <c r="G267" i="1"/>
  <c r="H266" i="1"/>
  <c r="G266" i="1"/>
  <c r="H265" i="1"/>
  <c r="G265" i="1"/>
  <c r="H264" i="1"/>
  <c r="G264" i="1"/>
  <c r="F264" i="1"/>
  <c r="H263" i="1"/>
  <c r="G263" i="1"/>
  <c r="F263" i="1"/>
  <c r="F262" i="1" s="1"/>
  <c r="F261" i="1" s="1"/>
  <c r="F260" i="1" s="1"/>
  <c r="H262" i="1"/>
  <c r="G262" i="1"/>
  <c r="H261" i="1"/>
  <c r="G261" i="1"/>
  <c r="H260" i="1"/>
  <c r="G260" i="1"/>
  <c r="H259" i="1"/>
  <c r="G259" i="1"/>
  <c r="H258" i="1"/>
  <c r="G258" i="1"/>
  <c r="F258" i="1"/>
  <c r="H257" i="1"/>
  <c r="G257" i="1"/>
  <c r="F257" i="1"/>
  <c r="H256" i="1"/>
  <c r="G256" i="1"/>
  <c r="F256" i="1"/>
  <c r="H255" i="1"/>
  <c r="G255" i="1"/>
  <c r="F255" i="1"/>
  <c r="F254" i="1" s="1"/>
  <c r="H254" i="1"/>
  <c r="G254" i="1"/>
  <c r="H253" i="1"/>
  <c r="G253" i="1"/>
  <c r="F253" i="1"/>
  <c r="H252" i="1"/>
  <c r="G252" i="1"/>
  <c r="F252" i="1"/>
  <c r="H251" i="1"/>
  <c r="G251" i="1"/>
  <c r="F251" i="1"/>
  <c r="F250" i="1" s="1"/>
  <c r="H250" i="1"/>
  <c r="G250" i="1"/>
  <c r="H249" i="1"/>
  <c r="G249" i="1"/>
  <c r="F249" i="1"/>
  <c r="F248" i="1" s="1"/>
  <c r="F247" i="1" s="1"/>
  <c r="F246" i="1" s="1"/>
  <c r="F245" i="1" s="1"/>
  <c r="H248" i="1"/>
  <c r="G248" i="1"/>
  <c r="H247" i="1"/>
  <c r="G247" i="1"/>
  <c r="H246" i="1"/>
  <c r="G246" i="1"/>
  <c r="H245" i="1"/>
  <c r="G245" i="1"/>
  <c r="H244" i="1"/>
  <c r="G244" i="1"/>
  <c r="F244" i="1"/>
  <c r="H243" i="1"/>
  <c r="G243" i="1"/>
  <c r="F243" i="1"/>
  <c r="H242" i="1"/>
  <c r="G242" i="1"/>
  <c r="F242" i="1"/>
  <c r="H241" i="1"/>
  <c r="G241" i="1"/>
  <c r="F241" i="1"/>
  <c r="H240" i="1"/>
  <c r="G240" i="1"/>
  <c r="F240" i="1"/>
  <c r="H239" i="1"/>
  <c r="G239" i="1"/>
  <c r="F239" i="1"/>
  <c r="H238" i="1"/>
  <c r="G238" i="1"/>
  <c r="F238" i="1"/>
  <c r="H237" i="1"/>
  <c r="G237" i="1"/>
  <c r="F237" i="1"/>
  <c r="F236" i="1" s="1"/>
  <c r="H236" i="1"/>
  <c r="G236" i="1"/>
  <c r="H235" i="1"/>
  <c r="G235" i="1"/>
  <c r="F235" i="1"/>
  <c r="F234" i="1" s="1"/>
  <c r="H234" i="1"/>
  <c r="G234" i="1"/>
  <c r="H233" i="1"/>
  <c r="G233" i="1"/>
  <c r="F233" i="1"/>
  <c r="F232" i="1" s="1"/>
  <c r="F231" i="1" s="1"/>
  <c r="H232" i="1"/>
  <c r="G232" i="1"/>
  <c r="H231" i="1"/>
  <c r="G231" i="1"/>
  <c r="H230" i="1"/>
  <c r="G230" i="1"/>
  <c r="F230" i="1"/>
  <c r="H229" i="1"/>
  <c r="G229" i="1"/>
  <c r="F229" i="1"/>
  <c r="H228" i="1"/>
  <c r="G228" i="1"/>
  <c r="F228" i="1"/>
  <c r="H227" i="1"/>
  <c r="G227" i="1"/>
  <c r="F227" i="1"/>
  <c r="H226" i="1"/>
  <c r="G226" i="1"/>
  <c r="F226" i="1"/>
  <c r="H225" i="1"/>
  <c r="G225" i="1"/>
  <c r="F225" i="1"/>
  <c r="H224" i="1"/>
  <c r="G224" i="1"/>
  <c r="F224" i="1"/>
  <c r="H223" i="1"/>
  <c r="G223" i="1"/>
  <c r="F223" i="1"/>
  <c r="F222" i="1" s="1"/>
  <c r="H222" i="1"/>
  <c r="G222" i="1"/>
  <c r="H221" i="1"/>
  <c r="G221" i="1"/>
  <c r="F221" i="1"/>
  <c r="F220" i="1" s="1"/>
  <c r="H220" i="1"/>
  <c r="G220" i="1"/>
  <c r="H219" i="1"/>
  <c r="G219" i="1"/>
  <c r="F219" i="1"/>
  <c r="F218" i="1" s="1"/>
  <c r="H218" i="1"/>
  <c r="G218" i="1"/>
  <c r="H217" i="1"/>
  <c r="G217" i="1"/>
  <c r="F217" i="1"/>
  <c r="F216" i="1" s="1"/>
  <c r="H216" i="1"/>
  <c r="G216" i="1"/>
  <c r="H215" i="1"/>
  <c r="G215" i="1"/>
  <c r="F215" i="1"/>
  <c r="F214" i="1" s="1"/>
  <c r="H214" i="1"/>
  <c r="G214" i="1"/>
  <c r="H213" i="1"/>
  <c r="G213" i="1"/>
  <c r="F213" i="1"/>
  <c r="F212" i="1" s="1"/>
  <c r="F211" i="1" s="1"/>
  <c r="H212" i="1"/>
  <c r="G212" i="1"/>
  <c r="H211" i="1"/>
  <c r="G211" i="1"/>
  <c r="H210" i="1"/>
  <c r="G210" i="1"/>
  <c r="F210" i="1"/>
  <c r="H209" i="1"/>
  <c r="G209" i="1"/>
  <c r="F209" i="1"/>
  <c r="H208" i="1"/>
  <c r="G208" i="1"/>
  <c r="F208" i="1"/>
  <c r="H207" i="1"/>
  <c r="G207" i="1"/>
  <c r="F207" i="1"/>
  <c r="H206" i="1"/>
  <c r="G206" i="1"/>
  <c r="F206" i="1"/>
  <c r="H205" i="1"/>
  <c r="G205" i="1"/>
  <c r="F205" i="1"/>
  <c r="F204" i="1" s="1"/>
  <c r="H204" i="1"/>
  <c r="G204" i="1"/>
  <c r="H203" i="1"/>
  <c r="G203" i="1"/>
  <c r="F203" i="1"/>
  <c r="H202" i="1"/>
  <c r="G202" i="1"/>
  <c r="F202" i="1"/>
  <c r="H201" i="1"/>
  <c r="G201" i="1"/>
  <c r="F201" i="1"/>
  <c r="H200" i="1"/>
  <c r="G200" i="1"/>
  <c r="F200" i="1"/>
  <c r="H199" i="1"/>
  <c r="G199" i="1"/>
  <c r="F199" i="1"/>
  <c r="H198" i="1"/>
  <c r="G198" i="1"/>
  <c r="F198" i="1"/>
  <c r="H197" i="1"/>
  <c r="G197" i="1"/>
  <c r="F197" i="1"/>
  <c r="H196" i="1"/>
  <c r="G196" i="1"/>
  <c r="F196" i="1"/>
  <c r="H195" i="1"/>
  <c r="G195" i="1"/>
  <c r="F195" i="1"/>
  <c r="H194" i="1"/>
  <c r="G194" i="1"/>
  <c r="F194" i="1"/>
  <c r="H193" i="1"/>
  <c r="G193" i="1"/>
  <c r="F193" i="1"/>
  <c r="H192" i="1"/>
  <c r="G192" i="1"/>
  <c r="F192" i="1"/>
  <c r="H191" i="1"/>
  <c r="G191" i="1"/>
  <c r="F191" i="1"/>
  <c r="H190" i="1"/>
  <c r="G190" i="1"/>
  <c r="F190" i="1"/>
  <c r="H189" i="1"/>
  <c r="G189" i="1"/>
  <c r="F189" i="1"/>
  <c r="H188" i="1"/>
  <c r="G188" i="1"/>
  <c r="F188" i="1"/>
  <c r="H187" i="1"/>
  <c r="G187" i="1"/>
  <c r="F187" i="1"/>
  <c r="F186" i="1" s="1"/>
  <c r="F185" i="1" s="1"/>
  <c r="F184" i="1" s="1"/>
  <c r="F183" i="1" s="1"/>
  <c r="H186" i="1"/>
  <c r="G186" i="1"/>
  <c r="H185" i="1"/>
  <c r="G185" i="1"/>
  <c r="H184" i="1"/>
  <c r="G184" i="1"/>
  <c r="H183" i="1"/>
  <c r="G183" i="1"/>
  <c r="H182" i="1"/>
  <c r="G182" i="1"/>
  <c r="F182" i="1"/>
  <c r="H181" i="1"/>
  <c r="G181" i="1"/>
  <c r="F181" i="1"/>
  <c r="H180" i="1"/>
  <c r="G180" i="1"/>
  <c r="F180" i="1"/>
  <c r="H179" i="1"/>
  <c r="G179" i="1"/>
  <c r="F179" i="1"/>
  <c r="H178" i="1"/>
  <c r="G178" i="1"/>
  <c r="F178" i="1"/>
  <c r="H177" i="1"/>
  <c r="G177" i="1"/>
  <c r="F177" i="1"/>
  <c r="H176" i="1"/>
  <c r="G176" i="1"/>
  <c r="F176" i="1"/>
  <c r="H175" i="1"/>
  <c r="G175" i="1"/>
  <c r="F175" i="1"/>
  <c r="F174" i="1" s="1"/>
  <c r="F173" i="1" s="1"/>
  <c r="F172" i="1" s="1"/>
  <c r="F171" i="1" s="1"/>
  <c r="H174" i="1"/>
  <c r="G174" i="1"/>
  <c r="H173" i="1"/>
  <c r="G173" i="1"/>
  <c r="H172" i="1"/>
  <c r="G172" i="1"/>
  <c r="H171" i="1"/>
  <c r="G171" i="1"/>
  <c r="H170" i="1"/>
  <c r="G170" i="1"/>
  <c r="H169" i="1"/>
  <c r="G169" i="1"/>
  <c r="F169" i="1"/>
  <c r="F168" i="1" s="1"/>
  <c r="H168" i="1"/>
  <c r="G168" i="1"/>
  <c r="H167" i="1"/>
  <c r="G167" i="1"/>
  <c r="F167" i="1"/>
  <c r="F166" i="1" s="1"/>
  <c r="F165" i="1" s="1"/>
  <c r="H166" i="1"/>
  <c r="G166" i="1"/>
  <c r="H165" i="1"/>
  <c r="G165" i="1"/>
  <c r="H164" i="1"/>
  <c r="G164" i="1"/>
  <c r="F164" i="1"/>
  <c r="H163" i="1"/>
  <c r="G163" i="1"/>
  <c r="F163" i="1"/>
  <c r="F162" i="1" s="1"/>
  <c r="H162" i="1"/>
  <c r="G162" i="1"/>
  <c r="H161" i="1"/>
  <c r="G161" i="1"/>
  <c r="F161" i="1"/>
  <c r="F160" i="1" s="1"/>
  <c r="H160" i="1"/>
  <c r="G160" i="1"/>
  <c r="H159" i="1"/>
  <c r="G159" i="1"/>
  <c r="F159" i="1"/>
  <c r="F158" i="1" s="1"/>
  <c r="H158" i="1"/>
  <c r="G158" i="1"/>
  <c r="H157" i="1"/>
  <c r="G157" i="1"/>
  <c r="F157" i="1"/>
  <c r="H156" i="1"/>
  <c r="G156" i="1"/>
  <c r="H155" i="1"/>
  <c r="G155" i="1"/>
  <c r="F155" i="1"/>
  <c r="F154" i="1" s="1"/>
  <c r="H154" i="1"/>
  <c r="G154" i="1"/>
  <c r="H153" i="1"/>
  <c r="G153" i="1"/>
  <c r="F153" i="1"/>
  <c r="F152" i="1" s="1"/>
  <c r="H152" i="1"/>
  <c r="G152" i="1"/>
  <c r="H151" i="1"/>
  <c r="G151" i="1"/>
  <c r="H150" i="1"/>
  <c r="G150" i="1"/>
  <c r="F150" i="1"/>
  <c r="H149" i="1"/>
  <c r="G149" i="1"/>
  <c r="F149" i="1"/>
  <c r="F148" i="1" s="1"/>
  <c r="H148" i="1"/>
  <c r="G148" i="1"/>
  <c r="H147" i="1"/>
  <c r="G147" i="1"/>
  <c r="H146" i="1"/>
  <c r="G146" i="1"/>
  <c r="F146" i="1"/>
  <c r="F145" i="1" s="1"/>
  <c r="H145" i="1"/>
  <c r="G145" i="1"/>
  <c r="H144" i="1"/>
  <c r="G144" i="1"/>
  <c r="F144" i="1"/>
  <c r="F143" i="1" s="1"/>
  <c r="H143" i="1"/>
  <c r="G143" i="1"/>
  <c r="H142" i="1"/>
  <c r="G142" i="1"/>
  <c r="F142" i="1"/>
  <c r="F141" i="1" s="1"/>
  <c r="H141" i="1"/>
  <c r="G141" i="1"/>
  <c r="H140" i="1"/>
  <c r="G140" i="1"/>
  <c r="F140" i="1"/>
  <c r="F139" i="1" s="1"/>
  <c r="H139" i="1"/>
  <c r="G139" i="1"/>
  <c r="H138" i="1"/>
  <c r="G138" i="1"/>
  <c r="F138" i="1"/>
  <c r="F137" i="1" s="1"/>
  <c r="F136" i="1" s="1"/>
  <c r="H137" i="1"/>
  <c r="G137" i="1"/>
  <c r="H136" i="1"/>
  <c r="G136" i="1"/>
  <c r="H135" i="1"/>
  <c r="G135" i="1"/>
  <c r="F135" i="1"/>
  <c r="H134" i="1"/>
  <c r="G134" i="1"/>
  <c r="F134" i="1"/>
  <c r="F133" i="1" s="1"/>
  <c r="H133" i="1"/>
  <c r="G133" i="1"/>
  <c r="H132" i="1"/>
  <c r="G132" i="1"/>
  <c r="F132" i="1"/>
  <c r="H131" i="1"/>
  <c r="G131" i="1"/>
  <c r="F131" i="1"/>
  <c r="H130" i="1"/>
  <c r="G130" i="1"/>
  <c r="F130" i="1"/>
  <c r="H129" i="1"/>
  <c r="G129" i="1"/>
  <c r="F129" i="1"/>
  <c r="H128" i="1"/>
  <c r="G128" i="1"/>
  <c r="F128" i="1"/>
  <c r="H127" i="1"/>
  <c r="G127" i="1"/>
  <c r="H126" i="1"/>
  <c r="G126" i="1"/>
  <c r="H125" i="1"/>
  <c r="G125" i="1"/>
  <c r="H124" i="1"/>
  <c r="G124" i="1"/>
  <c r="F124" i="1"/>
  <c r="F123" i="1" s="1"/>
  <c r="F122" i="1" s="1"/>
  <c r="F121" i="1" s="1"/>
  <c r="F120" i="1" s="1"/>
  <c r="H123" i="1"/>
  <c r="G123" i="1"/>
  <c r="H122" i="1"/>
  <c r="G122" i="1"/>
  <c r="H121" i="1"/>
  <c r="G121" i="1"/>
  <c r="H120" i="1"/>
  <c r="G120" i="1"/>
  <c r="H119" i="1"/>
  <c r="G119" i="1"/>
  <c r="F119" i="1"/>
  <c r="H118" i="1"/>
  <c r="G118" i="1"/>
  <c r="F118" i="1"/>
  <c r="H117" i="1"/>
  <c r="G117" i="1"/>
  <c r="F117" i="1"/>
  <c r="H116" i="1"/>
  <c r="G116" i="1"/>
  <c r="F116" i="1"/>
  <c r="H115" i="1"/>
  <c r="G115" i="1"/>
  <c r="F115" i="1"/>
  <c r="H114" i="1"/>
  <c r="G114" i="1"/>
  <c r="F114" i="1"/>
  <c r="F113" i="1" s="1"/>
  <c r="H113" i="1"/>
  <c r="G113" i="1"/>
  <c r="H112" i="1"/>
  <c r="G112" i="1"/>
  <c r="F112" i="1"/>
  <c r="F111" i="1" s="1"/>
  <c r="H111" i="1"/>
  <c r="G111" i="1"/>
  <c r="H110" i="1"/>
  <c r="G110" i="1"/>
  <c r="F110" i="1"/>
  <c r="F109" i="1" s="1"/>
  <c r="F108" i="1" s="1"/>
  <c r="H109" i="1"/>
  <c r="G109" i="1"/>
  <c r="H108" i="1"/>
  <c r="G108" i="1"/>
  <c r="H107" i="1"/>
  <c r="G107" i="1"/>
  <c r="F107" i="1"/>
  <c r="H106" i="1"/>
  <c r="G106" i="1"/>
  <c r="F106" i="1"/>
  <c r="F105" i="1" s="1"/>
  <c r="H105" i="1"/>
  <c r="G105" i="1"/>
  <c r="H104" i="1"/>
  <c r="G104" i="1"/>
  <c r="F104" i="1"/>
  <c r="F103" i="1" s="1"/>
  <c r="H103" i="1"/>
  <c r="G103" i="1"/>
  <c r="H102" i="1"/>
  <c r="G102" i="1"/>
  <c r="H101" i="1"/>
  <c r="G101" i="1"/>
  <c r="F101" i="1"/>
  <c r="H100" i="1"/>
  <c r="G100" i="1"/>
  <c r="F100" i="1"/>
  <c r="H99" i="1"/>
  <c r="G99" i="1"/>
  <c r="F99" i="1"/>
  <c r="H98" i="1"/>
  <c r="G98" i="1"/>
  <c r="F98" i="1"/>
  <c r="F97" i="1" s="1"/>
  <c r="H97" i="1"/>
  <c r="G97" i="1"/>
  <c r="H96" i="1"/>
  <c r="G96" i="1"/>
  <c r="F96" i="1"/>
  <c r="F95" i="1" s="1"/>
  <c r="H95" i="1"/>
  <c r="G95" i="1"/>
  <c r="H94" i="1"/>
  <c r="G94" i="1"/>
  <c r="F94" i="1"/>
  <c r="F93" i="1" s="1"/>
  <c r="H93" i="1"/>
  <c r="G93" i="1"/>
  <c r="H92" i="1"/>
  <c r="G92" i="1"/>
  <c r="F92" i="1"/>
  <c r="F91" i="1" s="1"/>
  <c r="F90" i="1" s="1"/>
  <c r="H91" i="1"/>
  <c r="G91" i="1"/>
  <c r="H90" i="1"/>
  <c r="G90" i="1"/>
  <c r="H89" i="1"/>
  <c r="G89" i="1"/>
  <c r="F89" i="1"/>
  <c r="H88" i="1"/>
  <c r="G88" i="1"/>
  <c r="F88" i="1"/>
  <c r="F87" i="1" s="1"/>
  <c r="H87" i="1"/>
  <c r="G87" i="1"/>
  <c r="H86" i="1"/>
  <c r="G86" i="1"/>
  <c r="F86" i="1"/>
  <c r="H85" i="1"/>
  <c r="G85" i="1"/>
  <c r="F85" i="1"/>
  <c r="H84" i="1"/>
  <c r="G84" i="1"/>
  <c r="F84" i="1"/>
  <c r="F83" i="1" s="1"/>
  <c r="F82" i="1" s="1"/>
  <c r="H83" i="1"/>
  <c r="G83" i="1"/>
  <c r="H82" i="1"/>
  <c r="G82" i="1"/>
  <c r="H81" i="1"/>
  <c r="G81" i="1"/>
  <c r="F81" i="1"/>
  <c r="H80" i="1"/>
  <c r="G80" i="1"/>
  <c r="F80" i="1"/>
  <c r="F79" i="1" s="1"/>
  <c r="H79" i="1"/>
  <c r="G79" i="1"/>
  <c r="H78" i="1"/>
  <c r="G78" i="1"/>
  <c r="F78" i="1"/>
  <c r="H77" i="1"/>
  <c r="G77" i="1"/>
  <c r="F77" i="1"/>
  <c r="H76" i="1"/>
  <c r="G76" i="1"/>
  <c r="F76" i="1"/>
  <c r="F75" i="1" s="1"/>
  <c r="F74" i="1" s="1"/>
  <c r="F73" i="1" s="1"/>
  <c r="H75" i="1"/>
  <c r="G75" i="1"/>
  <c r="H74" i="1"/>
  <c r="G74" i="1"/>
  <c r="H73" i="1"/>
  <c r="G73" i="1"/>
  <c r="H72" i="1"/>
  <c r="G72" i="1"/>
  <c r="F72" i="1"/>
  <c r="H71" i="1"/>
  <c r="G71" i="1"/>
  <c r="F71" i="1"/>
  <c r="H70" i="1"/>
  <c r="G70" i="1"/>
  <c r="F70" i="1"/>
  <c r="F69" i="1" s="1"/>
  <c r="F68" i="1" s="1"/>
  <c r="H69" i="1"/>
  <c r="G69" i="1"/>
  <c r="H68" i="1"/>
  <c r="G68" i="1"/>
  <c r="H67" i="1"/>
  <c r="G67" i="1"/>
  <c r="F67" i="1"/>
  <c r="H66" i="1"/>
  <c r="G66" i="1"/>
  <c r="F66" i="1"/>
  <c r="H65" i="1"/>
  <c r="G65" i="1"/>
  <c r="F65" i="1"/>
  <c r="H64" i="1"/>
  <c r="G64" i="1"/>
  <c r="F64" i="1"/>
  <c r="H63" i="1"/>
  <c r="G63" i="1"/>
  <c r="F63" i="1"/>
  <c r="H62" i="1"/>
  <c r="G62" i="1"/>
  <c r="F62" i="1"/>
  <c r="F61" i="1" s="1"/>
  <c r="H61" i="1"/>
  <c r="G61" i="1"/>
  <c r="H60" i="1"/>
  <c r="G60" i="1"/>
  <c r="F60" i="1"/>
  <c r="H59" i="1"/>
  <c r="G59" i="1"/>
  <c r="H58" i="1"/>
  <c r="G58" i="1"/>
  <c r="H57" i="1"/>
  <c r="G57" i="1"/>
  <c r="F57" i="1"/>
  <c r="H56" i="1"/>
  <c r="G56" i="1"/>
  <c r="F56" i="1"/>
  <c r="F55" i="1" s="1"/>
  <c r="H55" i="1"/>
  <c r="G55" i="1"/>
  <c r="H54" i="1"/>
  <c r="G54" i="1"/>
  <c r="F54" i="1"/>
  <c r="F53" i="1" s="1"/>
  <c r="H53" i="1"/>
  <c r="G53" i="1"/>
  <c r="H52" i="1"/>
  <c r="G52" i="1"/>
  <c r="F52" i="1"/>
  <c r="F51" i="1" s="1"/>
  <c r="H51" i="1"/>
  <c r="G51" i="1"/>
  <c r="H50" i="1"/>
  <c r="G50" i="1"/>
  <c r="F50" i="1"/>
  <c r="F49" i="1" s="1"/>
  <c r="F48" i="1" s="1"/>
  <c r="H49" i="1"/>
  <c r="G49" i="1"/>
  <c r="H48" i="1"/>
  <c r="G48" i="1"/>
  <c r="H47" i="1"/>
  <c r="G47" i="1"/>
  <c r="F47" i="1"/>
  <c r="H46" i="1"/>
  <c r="G46" i="1"/>
  <c r="F46" i="1"/>
  <c r="H45" i="1"/>
  <c r="G45" i="1"/>
  <c r="F45" i="1"/>
  <c r="F44" i="1" s="1"/>
  <c r="F43" i="1" s="1"/>
  <c r="F42" i="1" s="1"/>
  <c r="H44" i="1"/>
  <c r="G44" i="1"/>
  <c r="H43" i="1"/>
  <c r="G43" i="1"/>
  <c r="H42" i="1"/>
  <c r="G42" i="1"/>
  <c r="H41" i="1"/>
  <c r="G41" i="1"/>
  <c r="F41" i="1"/>
  <c r="H40" i="1"/>
  <c r="G40" i="1"/>
  <c r="F40" i="1"/>
  <c r="H39" i="1"/>
  <c r="G39" i="1"/>
  <c r="F39" i="1"/>
  <c r="F38" i="1" s="1"/>
  <c r="F37" i="1" s="1"/>
  <c r="F36" i="1" s="1"/>
  <c r="H38" i="1"/>
  <c r="G38" i="1"/>
  <c r="H37" i="1"/>
  <c r="G37" i="1"/>
  <c r="H36" i="1"/>
  <c r="G36" i="1"/>
  <c r="H35" i="1"/>
  <c r="G35" i="1"/>
  <c r="F35" i="1"/>
  <c r="H34" i="1"/>
  <c r="G34" i="1"/>
  <c r="F34" i="1"/>
  <c r="H33" i="1"/>
  <c r="G33" i="1"/>
  <c r="F33" i="1"/>
  <c r="F32" i="1" s="1"/>
  <c r="H32" i="1"/>
  <c r="G32" i="1"/>
  <c r="H31" i="1"/>
  <c r="G31" i="1"/>
  <c r="F31" i="1"/>
  <c r="H30" i="1"/>
  <c r="G30" i="1"/>
  <c r="F30" i="1"/>
  <c r="H29" i="1"/>
  <c r="G29" i="1"/>
  <c r="F29" i="1"/>
  <c r="F28" i="1" s="1"/>
  <c r="F27" i="1" s="1"/>
  <c r="F26" i="1" s="1"/>
  <c r="F25" i="1" s="1"/>
  <c r="H28" i="1"/>
  <c r="G28" i="1"/>
  <c r="H27" i="1"/>
  <c r="G27" i="1"/>
  <c r="H26" i="1"/>
  <c r="G26" i="1"/>
  <c r="H25" i="1"/>
  <c r="G25" i="1"/>
  <c r="H24" i="1"/>
  <c r="G24" i="1"/>
  <c r="F24" i="1"/>
  <c r="H23" i="1"/>
  <c r="G23" i="1"/>
  <c r="F23" i="1"/>
  <c r="F22" i="1" s="1"/>
  <c r="F21" i="1" s="1"/>
  <c r="F20" i="1" s="1"/>
  <c r="H22" i="1"/>
  <c r="G22" i="1"/>
  <c r="H21" i="1"/>
  <c r="G21" i="1"/>
  <c r="H20" i="1"/>
  <c r="G20" i="1"/>
  <c r="H19" i="1"/>
  <c r="G19" i="1"/>
  <c r="F19" i="1"/>
  <c r="H18" i="1"/>
  <c r="G18" i="1"/>
  <c r="F18" i="1"/>
  <c r="H17" i="1"/>
  <c r="G17" i="1"/>
  <c r="F17" i="1"/>
  <c r="F16" i="1" s="1"/>
  <c r="F15" i="1" s="1"/>
  <c r="F14" i="1" s="1"/>
  <c r="H16" i="1"/>
  <c r="G16" i="1"/>
  <c r="H15" i="1"/>
  <c r="G15" i="1"/>
  <c r="H14" i="1"/>
  <c r="G14" i="1"/>
  <c r="H13" i="1"/>
  <c r="G13" i="1"/>
  <c r="H12" i="1"/>
  <c r="G12" i="1"/>
  <c r="F170" i="1" l="1"/>
  <c r="F265" i="1"/>
  <c r="F259" i="1" s="1"/>
  <c r="F59" i="1"/>
  <c r="F58" i="1" s="1"/>
  <c r="F13" i="1" s="1"/>
  <c r="F12" i="1" s="1"/>
  <c r="F127" i="1"/>
  <c r="F126" i="1" s="1"/>
  <c r="F125" i="1" s="1"/>
  <c r="F102" i="1" s="1"/>
  <c r="F156" i="1"/>
  <c r="F151" i="1" s="1"/>
  <c r="F324" i="1"/>
  <c r="F317" i="1" s="1"/>
</calcChain>
</file>

<file path=xl/sharedStrings.xml><?xml version="1.0" encoding="utf-8"?>
<sst xmlns="http://schemas.openxmlformats.org/spreadsheetml/2006/main" count="1200" uniqueCount="444">
  <si>
    <t xml:space="preserve">Приложение № 10                                                                               к решению Совета народных депутатов
Хохольского муниципального района
«О районном  бюджете на 2020 год и плановый период 2021 и 2022 годов" №______  от декабря 2019 г..  </t>
  </si>
  <si>
    <t xml:space="preserve">Распределение бюджетных ассигнований по разделам, подразделам, целевым статьям                                                                                                                    (муниципальным программам Хохольского муниципального района ),                                                             группам видов расходов классификации расходов                                                                                                               районного бюджета на 2020 год и на плановый период 2021 и 2022 годов
</t>
  </si>
  <si>
    <t>(тыс.рублей)</t>
  </si>
  <si>
    <t>Наименование</t>
  </si>
  <si>
    <t>РЗ</t>
  </si>
  <si>
    <t>ПР</t>
  </si>
  <si>
    <t>ЦСР</t>
  </si>
  <si>
    <t>ВР</t>
  </si>
  <si>
    <t xml:space="preserve">Сумма </t>
  </si>
  <si>
    <t>2020 год</t>
  </si>
  <si>
    <t>2021 год</t>
  </si>
  <si>
    <t>2022 год</t>
  </si>
  <si>
    <t>ВСЕГО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</si>
  <si>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</si>
  <si>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</si>
  <si>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</si>
  <si>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</si>
  <si>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 на 2019-2024 гг."</t>
  </si>
  <si>
    <t>01 0 00 00000</t>
  </si>
  <si>
    <t xml:space="preserve">Подпрограмма "Обеспечение реализации муниципальной программы" </t>
  </si>
  <si>
    <t>01 3 00 00000</t>
  </si>
  <si>
    <t>Основное мероприятие «Обеспечение финансовой деятельности администрации Хохольского муниципального района Воронежской области»</t>
  </si>
  <si>
    <t>01 3 01 00000</t>
  </si>
  <si>
    <t>Расходы на обеспечение функций органов местного самоуправления в части финансирования главы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</si>
  <si>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01 3 01 80020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</si>
  <si>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</si>
  <si>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</si>
  <si>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01 </t>
  </si>
  <si>
    <t>Основное мероприятие «Обеспечение финансовой деятельности Совета народных депутатов Хохольского муниципального района Воронежской области»</t>
  </si>
  <si>
    <t>01 3 02 00000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</si>
  <si>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</si>
  <si>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01 3 02 80010</t>
  </si>
  <si>
    <t>100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</si>
  <si>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(Закупка товаров, работ и услуг для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</si>
  <si>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</si>
  <si>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</si>
  <si>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</si>
  <si>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реализации муниципальной программы" программы "Муниципальное управление на 2019-2024 гг." (Иные бюджетные ассигнования)</t>
  </si>
  <si>
    <t xml:space="preserve">Подпрограмма "Обеспечение выполнения переданных государственных полномочий и полномочий от городского и сельских поселений" </t>
  </si>
  <si>
    <t>01 2 00 00000</t>
  </si>
  <si>
    <t>Основное мероприятие «Исполнение переданных государственных полномочий и полномочий от городского и сельских поселений»</t>
  </si>
  <si>
    <t>01 2 01 00000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</si>
  <si>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</si>
  <si>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</si>
  <si>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</si>
  <si>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Судебная система</t>
  </si>
  <si>
    <t>05</t>
  </si>
  <si>
    <t>Основное мероприятие «Формирование общего и запасного списка кандидатов в присяжные заседатели Хохольского районного суда на период с 01.06.2018 г. по 01.06.22 г.»</t>
  </si>
  <si>
    <t>01 3 06 00000</t>
  </si>
  <si>
    <t>Формирование общего и запасного списка кандидатов в присяжные заседатели Хохольского районного суда на период с 01.06.2018 г. по 01.06.22 г (Закупка товаров, работ и услуг для государственных (муниципальных) нужд)</t>
  </si>
  <si>
    <t>01 3 06 51200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</si>
  <si>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</si>
  <si>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</si>
  <si>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Муниципальная программа "Управление муниципальными финансами" на 2019-2024 годы.</t>
  </si>
  <si>
    <t>05 0 00 00000</t>
  </si>
  <si>
    <t>Подпрограмма "Финансовое обеспечение реализации программы"</t>
  </si>
  <si>
    <t>05 3 00 00000</t>
  </si>
  <si>
    <t>Основное мероприятие «Финансовое обеспечение деятельности финансового отдела администрации Хохольского муниципального района»</t>
  </si>
  <si>
    <t>05 3 01 00000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</si>
  <si>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</si>
  <si>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05 3 01 80010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</si>
  <si>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</si>
  <si>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"Управление муниципальными финансами" на 2019-2024 годы"  (Иные бюджетные ассигнования)</t>
  </si>
  <si>
    <t>Обеспечение проведения выборов и референдумов</t>
  </si>
  <si>
    <t>07</t>
  </si>
  <si>
    <t>Основное мероприятие «Подготовка и проведение выборов Совета народных депутатов Хохольского муниципального района Воронежской области»</t>
  </si>
  <si>
    <t>01 3 05 00000</t>
  </si>
  <si>
    <t>Подготовка и проведение выборов Совета народных депутатов Хохольского муниципального района Воронежской области (Закупка товаров, работ и услуг для государственных (муниципальных) нужд)</t>
  </si>
  <si>
    <t>01 3 05 80400</t>
  </si>
  <si>
    <t>Резервные фонды</t>
  </si>
  <si>
    <t>11</t>
  </si>
  <si>
    <t>Основное мероприятие «Иные расходные обязательства в обеспечении финансовой деятельности подведомственных учреждений»</t>
  </si>
  <si>
    <t>01 3 03 00000</t>
  </si>
  <si>
    <t>Резервный фонд администрации Хохольского муниципального района  в рамках подпрограммы "Обеспечение реализации муниципальной программы" программы "Муниципальное управление на 2015-2020 гг." (Иные бюджетные ассигнования)</t>
  </si>
  <si>
    <t>01 3 03 80030</t>
  </si>
  <si>
    <t>Другие общегосударственные расходы</t>
  </si>
  <si>
    <t>13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</si>
  <si>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</si>
  <si>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01 2 01 78470</t>
  </si>
  <si>
    <t>Осуществление полномочий по созданию и организации деятельности административных комиссий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</si>
  <si>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</si>
  <si>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01 2 01 78080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</si>
  <si>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(Закупка товаров, работ и услуг для государственных (муниципальных) нужд)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</si>
  <si>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</si>
  <si>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01 2 01 78090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</si>
  <si>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в рамках подпрограммы "Обеспечение выполнения переданных государственных полномочий и полномочий от городского и сельских поселений" программы "Муниципальное управление на 2019-2024 гг."(Закупка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</si>
  <si>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</si>
  <si>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01 3 03 80590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</si>
  <si>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программы"программы "Муниципальное управление на 2019-2024 гг."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</si>
  <si>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 рамках подпрограммы "Обеспечение реализации муниципальной программы" программы "Муниципальное управление на 2019-2024 гг."(Иные бюджетные ассигнования)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</si>
  <si>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</si>
  <si>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02 0 00 00000</t>
  </si>
  <si>
    <t>Подпрограмма "Социализация детей-сирот и детей, нуждающихся в особой защите органов местного самоуправления"</t>
  </si>
  <si>
    <t>02 1 00 00000</t>
  </si>
  <si>
    <t>Основное мероприятие «Обеспечение выполнения переданных полномочий по организации и осуществлению деятельности по опеке и попечительству»</t>
  </si>
  <si>
    <t>02 1 01 00000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</si>
  <si>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</si>
  <si>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02 1 01 78390</t>
  </si>
  <si>
    <t>Осуществление отдельных государственных полномочий по созданию комиссий по делам несовершеннолетних и защите их прав,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</si>
  <si>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Подпрограмма "Организация бюджетного процесса в Хохольском муниципальном районе"</t>
  </si>
  <si>
    <t>05 1 00 00000</t>
  </si>
  <si>
    <t>Основное мероприятие «Управление резервными фондами администрации Хохольского муниципального района»</t>
  </si>
  <si>
    <t>05 1 02 00000</t>
  </si>
  <si>
    <t>Зарезервированные средства районного бюджета в связи с особенностью исполнения бюджета района в 2016 году в  рамках подпрограммы  "Организация бюджетного процесса в Хохольском муниципальном районе" программы "Управление муниципальными финансами" на 2019-2024 годы" (Иные бюджетные ассигнования)</t>
  </si>
  <si>
    <t>05 1 02 80250</t>
  </si>
  <si>
    <t>Муниципальная программа 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</si>
  <si>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06 0 00 00000</t>
  </si>
  <si>
    <t>Подпрограмма "Развитие земельных отношений, муниципального имущества и экологии  Хохольского муниципального района"</t>
  </si>
  <si>
    <t>06 3 00 00000</t>
  </si>
  <si>
    <t>Основное мероприятие «Регулирование и совершенствование деятельности в сфере имущественных и земельных отношений»</t>
  </si>
  <si>
    <t>06 3 01 00000</t>
  </si>
  <si>
    <t>Расходы на содержание имущества, относящегося к казне района,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</si>
  <si>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06 3 01 80040</t>
  </si>
  <si>
    <t>06 4 00 00000</t>
  </si>
  <si>
    <t>Основное мероприятие «Финансовое обеспечение деятельности МБУ "Хохольский районный архив»</t>
  </si>
  <si>
    <t>06 4 03 00000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</si>
  <si>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гг"(Межбюджетные трансферты)</t>
  </si>
  <si>
    <t>06 4 03 80590</t>
  </si>
  <si>
    <t>500</t>
  </si>
  <si>
    <t>Расходы на обеспечение деятельности (оказание услуг) муниципальных  учреждений в 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гг"(Предоставление субсидий бюджетным, автономным учреждениям и иным некоммерческим организациям)</t>
  </si>
  <si>
    <t>НАЦИОНАЛЬНАЯ БЕЗОПАСНОСТЬ И ПРАВООХРАНИТЕЛЬНАЯ ДЕЯТЕЛЬНОСТЬ</t>
  </si>
  <si>
    <t>Защита населения и территории от    чрезвычайных ситуаций природного и  техногенного характера, гражданская оборона</t>
  </si>
  <si>
    <t>09</t>
  </si>
  <si>
    <t>Муниципальная программа 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</si>
  <si>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08 0 00 00000</t>
  </si>
  <si>
    <t>Основное мероприятие «Защита населения и территорий от чрезвычайных ситуаций»</t>
  </si>
  <si>
    <t>08 0 01 00000</t>
  </si>
  <si>
    <t>Мероприятия в сфере защиты населения от чрезвычайных ситуаций и пожаров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(Иные бюджетные ассигнования)</t>
  </si>
  <si>
    <t>08 0 01 80050</t>
  </si>
  <si>
    <t>Основное мероприятие «Выполнение мероприятий по гражданской обороне»</t>
  </si>
  <si>
    <t>08 0 02 00000</t>
  </si>
  <si>
    <t>Мероприятия в сфере гражданской обороны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</si>
  <si>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08 0 02 80060</t>
  </si>
  <si>
    <t>Основное мероприятие «Обеспечение деятельности МКУ "Единая дежурно-диспетчерская служба Хохольского муниципального района»</t>
  </si>
  <si>
    <t>08 0 03 00000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</si>
  <si>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</si>
  <si>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08 0 03 80590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</si>
  <si>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</si>
  <si>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гг. (Иные бюджетные ассигнования)</t>
  </si>
  <si>
    <t>Расходы на обеспечение деятельности (оказание услуг) муниципальных  учреждений в рамках подпрограммы "Обеспечение деятельности МКУ "Единая дежурно-диспетчерская служба Хохольского муниципального района"" программы "Защита населения и территории Хохольского муниципального района от чрезвычайных ситуаций природного и техногенного характера" на 2015-2020 гг.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</si>
  <si>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08 3 01 80590</t>
  </si>
  <si>
    <t>НАЦИОНАЛЬНАЯ ЭКОНОМИКА</t>
  </si>
  <si>
    <t>Общеэкономические вопросы</t>
  </si>
  <si>
    <t>Муниципальная программа  "Экономическое развитие Хохольского муниципального района" на 2019-2024 годы</t>
  </si>
  <si>
    <t>07 0 00 00000</t>
  </si>
  <si>
    <t>Подпрограмма "Формирование благоприятной инвестиционной среды для повышения конкурентоспособности предприятий и организаций района"</t>
  </si>
  <si>
    <t>07 1 00 00000</t>
  </si>
  <si>
    <t>Основное мероприятие "Повышение конкурентоспособности предприятий и организаций различных отраслей"</t>
  </si>
  <si>
    <t>07 1 02 00000</t>
  </si>
  <si>
    <t>Иные межбюджетные трансферты, передаваемые бюджетам поселений Хохольского муниципального района, на организацию проведения оплачиваемых общественных работ в рамках подпрограммы "Формирование благоприятной инвестиционной среды для повышения конкурентоспособности предприятий и организаций района" муниципальной программы  "Экономическое развитие Хохольского муниципального района" на 2019-2024 годы</t>
  </si>
  <si>
    <t>07 1 02 78430</t>
  </si>
  <si>
    <t>Сельское хозяйство и рыболовство</t>
  </si>
  <si>
    <t>Подпрограмма "Развитие сельского хозяйства на территории Хохольского муниципального района"</t>
  </si>
  <si>
    <t>06 1 00 00000</t>
  </si>
  <si>
    <t>Основное мероприятие "Развитие подотрасли животноводство"</t>
  </si>
  <si>
    <t>06 1 01 00000</t>
  </si>
  <si>
    <t>Расходы на осуществление отдельных государственных полномочий в области обращения с животными без владельцев в рамках подпрограммы "Развитие сельского хозяйства на территории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</si>
  <si>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06 1 01 78450</t>
  </si>
  <si>
    <t>200</t>
  </si>
  <si>
    <t xml:space="preserve"> "Финансовое обеспечение деятельности отдела земельных отношений, муниципального имущества и экологии администрации Хохольского муниципального района Воронежской области"</t>
  </si>
  <si>
    <t>06 4 01 00000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</si>
  <si>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</si>
  <si>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06 4 01 80010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</si>
  <si>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</si>
  <si>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(Иные бюджетные ассигнования)</t>
  </si>
  <si>
    <t>Основное мероприятие «Финансовое обеспечение деятельности МБУ "Центр поддержки АПК»</t>
  </si>
  <si>
    <t>06 4 02 00000</t>
  </si>
  <si>
    <t>Расходы на обеспечение деятельности (оказание услуг) муниципальных  учреждений в рамках подпрограммы 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(Предоставление субсидий бюджетным, автономным учреждениям и иным некоммерческим организациям)</t>
  </si>
  <si>
    <t>06 4 02 80590</t>
  </si>
  <si>
    <t>Транспорт</t>
  </si>
  <si>
    <t>08</t>
  </si>
  <si>
    <t>Муниципальная программа "Создание условий для развития транспортной системы и дорожного хозяйства"</t>
  </si>
  <si>
    <t>10 0 00 00000</t>
  </si>
  <si>
    <t>Подпрограмма "Развитие транспортной системы и дорожного хозяйства Хохольского муниципального района"</t>
  </si>
  <si>
    <t>10 1 00 00000</t>
  </si>
  <si>
    <t>Основное мероприятие "Поддержка внутримуниципальных пассажирских перевозок"</t>
  </si>
  <si>
    <t>10 1 05 00000</t>
  </si>
  <si>
    <t>Мероприятия направленные на  поддержку внутримуниципальных пассажирских перевозок в рамках подпрограммы 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 (Иные бюджетные ассигнования)</t>
  </si>
  <si>
    <t>10 1 05 80170</t>
  </si>
  <si>
    <t>800</t>
  </si>
  <si>
    <t>Дорожное хозяйство (дорожные фонды)</t>
  </si>
  <si>
    <t>Основное мероприятие "Строительство автомобильных дорог общего пользования местного значения"</t>
  </si>
  <si>
    <t>10 1 01 00000</t>
  </si>
  <si>
    <t>Субсидии местным бюджетам на проектирование, строительство, реконструкцию автомобильных дорог общего пользования местьного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</si>
  <si>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01 S8870</t>
  </si>
  <si>
    <t>Основное мероприятие "Ремонт автомобильных дорог общего пользования местного значения"</t>
  </si>
  <si>
    <t>10 1 02 00000</t>
  </si>
  <si>
    <t>Ремонт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</si>
  <si>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10 1 02 80600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</si>
  <si>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</si>
  <si>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10 1 02 S8850</t>
  </si>
  <si>
    <t>Основное мероприятие "Содержание автомобильных дорог общего пользования местного значения"</t>
  </si>
  <si>
    <t>10 1 03 00000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</si>
  <si>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хозяйства"(Закупка товаров, работ и услуг для государственных (муниципальных) нужд)</t>
  </si>
  <si>
    <t>10 1 03 80270</t>
  </si>
  <si>
    <t>Содержание  автомобильных  дорог 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</si>
  <si>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Другие вопросы в области национальной экономики</t>
  </si>
  <si>
    <t>12</t>
  </si>
  <si>
    <t>Основное мероприятие «Субсидии на подготовку и проведение празднования памятных дат муниципальных образований »</t>
  </si>
  <si>
    <t>01 3 07 00000</t>
  </si>
  <si>
    <t>Субсидии на подготовку и проведение празднования памятных дат муниципальных образований  в рамках подпрограммы "Обеспечение реализации муниципальной программы" программы "Муниципальное управление на 2019-2024 гг." (Межбюджетные трансферты)</t>
  </si>
  <si>
    <t>01 3 07 78380</t>
  </si>
  <si>
    <t>Расходы на межевание границ земельных участков в рамках подпрограммы "Развитие земельных отношений, муниципального имущества и экологии  Хохольского муниципального района" 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(Закупка товаров, работ и услуг для государственных (муниципальных) нужд)</t>
  </si>
  <si>
    <t>06 3 01 80070</t>
  </si>
  <si>
    <t>Основное мероприятие "Создание благоприятного инвестиционного климата"</t>
  </si>
  <si>
    <t>07 1 01 00000</t>
  </si>
  <si>
    <t>Подпрограмма "Развитие и поддержка предпринимательской инициативы"</t>
  </si>
  <si>
    <t>07 2 00 00000</t>
  </si>
  <si>
    <t>Основное мероприятие «Имущественная поддержка субъектов малого и среднего предпринимательства»</t>
  </si>
  <si>
    <t>07 2 04 00000</t>
  </si>
  <si>
    <t>Мероприятия направленные на развитие и поддержку малого предпринимательства в рамках подпрограммы "Развитие и поддержка предпринимательской инициативы" программы "Экономическое развитие Хохольского муниципального района" на 2019-2024 годы  (Иные межбюджетные ассигнования)</t>
  </si>
  <si>
    <t>07 2 04 80230</t>
  </si>
  <si>
    <t>ЖИЛИЩНО-КОММУНАЛЬНОЕ ХОЗЯЙСТВО</t>
  </si>
  <si>
    <t>Коммунальное хозяйство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</si>
  <si>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</si>
  <si>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04 0 00 00000</t>
  </si>
  <si>
    <t>Основное мероприятие «Строительство и реконструкция имеющихся сетей наружного освещения с  оснащением энергосберегающими источниками света»</t>
  </si>
  <si>
    <t>04 0 03 00000</t>
  </si>
  <si>
    <t>Расходы на модернизацию уличного освещения 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</si>
  <si>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04 0 03 78140</t>
  </si>
  <si>
    <t>Благоустройство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</si>
  <si>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 (Межбюджетные трансферты)</t>
  </si>
  <si>
    <t>04 0 03 78670</t>
  </si>
  <si>
    <t xml:space="preserve">03 </t>
  </si>
  <si>
    <t>Подпрограмма "Комплексное развитие сельских территорий Хохольского муниципального района "</t>
  </si>
  <si>
    <t>06 2 00 00000</t>
  </si>
  <si>
    <t>Основное мероприятие «Создание и развитие инфраструктуры на сельских территориях»</t>
  </si>
  <si>
    <t>06 2 02 00000</t>
  </si>
  <si>
    <t>Расходы на мероприятия по благоустройству сельских территорий 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</si>
  <si>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Софинансирование расходов муниципальных образований на обустройство территорий муниципальных образований Хохольского муниципального района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 (Межбюджетные трансферты)</t>
  </si>
  <si>
    <t>06 2 02 S8070</t>
  </si>
  <si>
    <t>Другие вопросы в области жилищно-коммунального хозяйства</t>
  </si>
  <si>
    <t>Муниципальная программа  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</si>
  <si>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03 0 00 00000</t>
  </si>
  <si>
    <t>Подпрограмма "Создание условий для обеспечения доступными качественными услугами ЖКХ населения Хохольского муниципального района Воронежской области"</t>
  </si>
  <si>
    <t>03 3 00 00000</t>
  </si>
  <si>
    <t>Основное мероприятие «Развитие систем водоснабжения и водоотведения Хохольского муниципального района»</t>
  </si>
  <si>
    <t>03 3 03 00000</t>
  </si>
  <si>
    <t>Софинансирование объектов капитального строительства муниципальной собственности в рамках ОАИП (Региональный проект "Чистая вода") в рамках подпрограммы "Создание условий для обеспечения доступными качественными услугами ЖКХ населения Хохольского муниципального района Воронежской области" муниципальной программы   "Обеспечение доступным и комфортным жильем и коммунальными услугами населения Хохольского муниципального района Воронежской области на 2019-2024 годы""  (Межбюджетные трансферты)</t>
  </si>
  <si>
    <t>03 3 G5 52430</t>
  </si>
  <si>
    <t>ОБРАЗОВАНИЕ</t>
  </si>
  <si>
    <t>Дошкольное образование</t>
  </si>
  <si>
    <t>Подпрограмма  "Развитие дошкольного и общего образования"</t>
  </si>
  <si>
    <t>02 2 00 00000</t>
  </si>
  <si>
    <t>Основное мероприятие «Развитие дошкольного образования»</t>
  </si>
  <si>
    <t xml:space="preserve">02 2 01 00000 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</si>
  <si>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</si>
  <si>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02 2 01 80590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</si>
  <si>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</si>
  <si>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(Межбюджетные трансферты)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</si>
  <si>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</si>
  <si>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</si>
  <si>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</si>
  <si>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02 2 01 78290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</si>
  <si>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</si>
  <si>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</si>
  <si>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Общее образование</t>
  </si>
  <si>
    <t>Основное мероприятие «Развитие общего образования»</t>
  </si>
  <si>
    <t>02 2 02 00000</t>
  </si>
  <si>
    <t>02 2 02 80590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</si>
  <si>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</si>
  <si>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02 2 02 78120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</si>
  <si>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</si>
  <si>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(Предоставление субсидий бюджетным, автономным учреждениям и иным некоммерческим организациям)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</si>
  <si>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</si>
  <si>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02 2 02 78290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</si>
  <si>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(Закупка товаров, работ и услуг для государственных (муниципальных) нужд)</t>
  </si>
  <si>
    <t>Субвенции бюджетам муниципальных образований на обеспечение государственных гарантий реализации прав на получение общедоступного дошкольного образования в рамках подпрограммы «Развитие дошкольного и общего образования» программы "Развитие образования, культуры и спорта в Хохольском муниципальном районе на 2014-2020 годы"  (Предоставление субсидий бюджетным, автономным учреждениям и иным некоммерческим организациям)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</si>
  <si>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</si>
  <si>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02 2 02 78130</t>
  </si>
  <si>
    <t>Расходы на обеспечение учащихся общеобразовательных учреждений молочной продукцией в рамках подпрограммы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годы"(Предоставление субсидий бюджетным, автономным учреждениям и иным некоммерческим организациям)</t>
  </si>
  <si>
    <t>Субсидии на материально-техническое оснащение муниципальных общеобразовательных организаций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</si>
  <si>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02 2 02 78940</t>
  </si>
  <si>
    <t>Обновление материально-технической базы для формирования у обучающихся современных технологических навыков (Региональный проект "Современная школа")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</si>
  <si>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E1 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</si>
  <si>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(Региональный проект "Цифровая образовательная среда")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</si>
  <si>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2 E4 52100</t>
  </si>
  <si>
    <t>Дополнительное образование детей</t>
  </si>
  <si>
    <t>Подпрограмма «Развитие дополнительного образования»</t>
  </si>
  <si>
    <t>02 3 00 00000</t>
  </si>
  <si>
    <t>Основное мероприятие «Создание условий для реализации обеспечения деятельности учреждений дополнительного образования»</t>
  </si>
  <si>
    <t>02 3 01 00000</t>
  </si>
  <si>
    <t>Расходы на обеспечение деятельности (оказание услуг) муниципальных  учреждений в рамках подпрограммы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</si>
  <si>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02 3 01 80590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</si>
  <si>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</si>
  <si>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</si>
  <si>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</si>
  <si>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муниципальных  учреждений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(Иные бюджетные ассигнования)</t>
  </si>
  <si>
    <t>Профессиональная подготовка, переподготовка и повышение квалификации</t>
  </si>
  <si>
    <t xml:space="preserve">Подпрограмма "Развитие кадрового потенциала муниципальной службы администрации района" </t>
  </si>
  <si>
    <t>01 1 00 00000</t>
  </si>
  <si>
    <t>Основное мероприятие «Повышение квалификации и профессиональная переподготовка муниципальных служащих»</t>
  </si>
  <si>
    <t>01 1 01 00000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</si>
  <si>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в рамках подпрограммы  "Совершенствование деятельности администрации района"  программы "Муниципальное управление на 2019-2024 гг." (Закупка товаров, работ и услуг для государственных (муниципальных) нужд)</t>
  </si>
  <si>
    <t>01 1 01 80540</t>
  </si>
  <si>
    <t>Подпрограмма "Финансовое обеспечение деятельности отдела сельского хозяйства и управления муниципальным имуществом администрации Хохольского муниципального района и подведомственных учреждений"</t>
  </si>
  <si>
    <t>06 4 01 80590</t>
  </si>
  <si>
    <t>Молодежная политика и оздоровление детей</t>
  </si>
  <si>
    <t>Подпрограмма «Молодежь и организация летнего отдыха»</t>
  </si>
  <si>
    <t>02 4 00 00000</t>
  </si>
  <si>
    <t>Основное мероприятие «Вовлечение молодежи в социальную практику и обеспечение поддержки творческой активности молодежи, патриотическое воспитание молодежи»</t>
  </si>
  <si>
    <t>02 4 01 00000</t>
  </si>
  <si>
    <t>Мероприятия в области дополнительного образования и воспитания детей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</si>
  <si>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02 4 01 80090</t>
  </si>
  <si>
    <t>Мероприятия, связанные с вовлечением молодежи в социальную практику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</si>
  <si>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02 4 01 80100</t>
  </si>
  <si>
    <t>Мероприятий по подготовке молодежи к службе в Вооруженных Силах Российской Федерации в рамках подпрограммы  «Молодежь и организация летнего отдыха»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</si>
  <si>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02 4 01 80110</t>
  </si>
  <si>
    <t>Основное мероприятие «Организация летнего отдыха детей»</t>
  </si>
  <si>
    <t>02 4 02 00000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</si>
  <si>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(Закупка товаров, работ и услуг для государственных (муниципальных) нужд)</t>
  </si>
  <si>
    <t>02 4 02 S8320</t>
  </si>
  <si>
    <t>Расходы на оздоровление детей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</si>
  <si>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4 02 S8410</t>
  </si>
  <si>
    <t>Мероприятия по организации отдыха и оздоровления детей и молодежи в рамках подпрограммы "Молодежь и организация летнего отдыха" программы "Развитие образования, молодежной политики и спорта в Хохольском муниципальном районе на 2019-2024 годы"" (Софинансирование) (Закупка товаров, работ и услуг для государственных (муниципальных) нужд)</t>
  </si>
  <si>
    <t>Другие вопросы в области образования</t>
  </si>
  <si>
    <t>Основное мероприятие «Внешкольные мероприятия (участие в конкурсах, олимпиадах, смотрах, выставках)»</t>
  </si>
  <si>
    <t>02 3 02 00000</t>
  </si>
  <si>
    <t>Внешкольные мероприятия в рамках подпрограммы  «Развитие дополнительного образования»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</si>
  <si>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02 3 02 80120</t>
  </si>
  <si>
    <t>Подпрограмма «Обеспечение условий реализации Программы»</t>
  </si>
  <si>
    <t>02 5 00 00000</t>
  </si>
  <si>
    <t>Основное мероприятие «Финансовое обеспечение отдела по образованию, молодежной политике, культуре и спорта администрации Хохольского муниципального района»</t>
  </si>
  <si>
    <t>02 5 01 00000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</si>
  <si>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</si>
  <si>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02 5 01 80010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</si>
  <si>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</si>
  <si>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в части финансирования аппарата управления администрации Хохольского муниципального района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</si>
  <si>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Основное мероприятие «Методическое  обеспечение и повышение уровня устойчивого функционирования общеобразовательных учреждений , обеспечение бухгалтерского учета»</t>
  </si>
  <si>
    <t>02 5 02 00000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</si>
  <si>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</si>
  <si>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02 5 02 80590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</si>
  <si>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</si>
  <si>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 учреждений  в рамках подпрограммы «Обеспечение условий реализации Программы» программы "Развитие образования, молодежной политики и спорта в Хохольском муниципальном районе на 2019-2024 годы"(Иные бюджетные ассигнования)</t>
  </si>
  <si>
    <t>КУЛЬТУРА, КИНЕМАТОГРАФИЯ</t>
  </si>
  <si>
    <t>Культура</t>
  </si>
  <si>
    <t>Муниципальная программа "Развитие культуры и туризма в Хохольском муниципальном районе на 2019-2024 годы"</t>
  </si>
  <si>
    <t>11 0 00 00000</t>
  </si>
  <si>
    <t>Основное мероприятие «Организация досуга и культурно-массовых мероприятий для населения Хохольского муниципального района»</t>
  </si>
  <si>
    <t>11 0 02 00000</t>
  </si>
  <si>
    <t>Мероприятия в области культуры в рамках  программы "Развитие культуры и туризма в Хохольском муниципальном районе на 2019-2024 годы" (Закупка товаров, работ и услуг для государственных (муниципальных) нужд)</t>
  </si>
  <si>
    <t>11 0 02 80240</t>
  </si>
  <si>
    <t>Основное мероприятие «Повышение доступности и качества библиотечных услуг Хохольского муниципального района»</t>
  </si>
  <si>
    <t>11 0 03 00000</t>
  </si>
  <si>
    <t>Комплектование книжных фондов библиотек муниципальных образований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</si>
  <si>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11 0 03 51440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</si>
  <si>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(Межбюджетные трансферты)</t>
  </si>
  <si>
    <t>11 0 03 51460</t>
  </si>
  <si>
    <t>Мероприятия по комплектованию книжных фондов библиотек в рамках подпрограммы «Повышение доступности и качества библиотечных услуг Хохольского муниципального района» программы "Развитие культуры и туризма в Хохольском муниципальном районе на 2019-2024 годы"  (Закупка товаров, работ и услуг для государственных (муниципальных) нужд)</t>
  </si>
  <si>
    <t>11 0 03 80370</t>
  </si>
  <si>
    <t>Основное мероприятие «Финансовое обеспечение для реализации программы»</t>
  </si>
  <si>
    <t>11 0 05 00000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</si>
  <si>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</si>
  <si>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11 0 05 80590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</si>
  <si>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(Закупка товаров, работ и услуг для государственных (муниципальных) нужд)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</si>
  <si>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(Межбюджетные трансферты)</t>
  </si>
  <si>
    <t>Расходы на обеспечение деятельности (оказание услуг) муниципальных учреждений в рамках подпрограммы «Финансовое обеспечение для реализации программы» программы "Развитие культуры и туризма в Хохольском муниципальном районе на 2019-2024 годы"    (Иные бюджетные ассигнования)</t>
  </si>
  <si>
    <t>СОЦИАЛЬНАЯ ПОЛИТИКА</t>
  </si>
  <si>
    <t>Пенсионное обеспечение</t>
  </si>
  <si>
    <t>Подпрограмма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</t>
  </si>
  <si>
    <t>05 2 00 00000</t>
  </si>
  <si>
    <t>Основное мероприятие «Обеспечение дополнительного пенсионного обеспечения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района»</t>
  </si>
  <si>
    <t>05 2 01 00000</t>
  </si>
  <si>
    <t>Доплаты к пенсиям муниципальных служащих Хохольского муниципального района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</si>
  <si>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05 2 01 80130</t>
  </si>
  <si>
    <t>Социальное обеспечение населения</t>
  </si>
  <si>
    <t>Оказание материальной помощи малообеспеченным слоям граждан, попавших в трудную жизненную ситуацию, в рамках подпрограммы "Обеспечение реализации муниципальной программы" программы "Муниципальное управление на 2019-2024 гг." (Социальное обеспечение и иные выплаты населению)</t>
  </si>
  <si>
    <t>01 3 03 80160</t>
  </si>
  <si>
    <t>Подпрограмма "Создание условий для обеспечения доступным и комфортным жильём населения Хохольского муниципального района Воронежской области"</t>
  </si>
  <si>
    <t>03 1 00 00000</t>
  </si>
  <si>
    <t>Основное мероприятие «Обеспечение жильем молодых семей»</t>
  </si>
  <si>
    <t>03 1 01 00000</t>
  </si>
  <si>
    <t>Мероприятия по улучшению жилищных условий молодых семей в рамках подпрограммы "Создание условий для обеспечения доступным и комфортным жильём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 (Социальное обеспечение и иные выплаты населению)</t>
  </si>
  <si>
    <t>03 1 01 L0200</t>
  </si>
  <si>
    <t>Единовременное денежное поощрение в связи с выходом на пенсию в рамках подпрограммы "Дополнительное пенсионное обеспечение лиц, замещавших выборные муниципальные должности и муниципальные должности муниципальной службы в органах местного самоуправления Хохольского муниципального района" программы "Управление муниципальными финансами" на 2019-2024 годы" (Социальное обеспечение и иные выплаты населению)</t>
  </si>
  <si>
    <t>05 2 01 80410</t>
  </si>
  <si>
    <t>Основное мероприятие «Создание условий для обеспечения доступным и комфортным жильем сельского населения»</t>
  </si>
  <si>
    <t>06 2 01 00000</t>
  </si>
  <si>
    <t>Мероприятия по улучшению жилищных условий граждан, проживающих в сельской местности, в том числе молодых семей и молодых специалистов, проживающих и работающих на селе в рамках подпрограммы 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 (Социальное обеспечение и иные выплаты населению)</t>
  </si>
  <si>
    <t>06 2 01 L0180</t>
  </si>
  <si>
    <t>Охрана семьи и детства</t>
  </si>
  <si>
    <t>Основное мероприятие «Выплаты, связанные с охраной семьи и детства»</t>
  </si>
  <si>
    <t>02 1 02 00000</t>
  </si>
  <si>
    <t>Выплата единовременного пособия при всех формах устройства детей, лишенных родительского попечения, в семью 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 (Социальное обеспечение и иные выплаты населению)</t>
  </si>
  <si>
    <t>02 1 02 52600</t>
  </si>
  <si>
    <t>Субвенции на обеспечение выплат патронатной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</si>
  <si>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02 1 02 78160</t>
  </si>
  <si>
    <t>Субвенции на обеспечение выплаты вознаграждения патронатному воспитателю в рамках подпрограммы «Социализация детей-сирот и детей, нуждающихся в особой защите государства» 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</si>
  <si>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02 1 02 78170</t>
  </si>
  <si>
    <t>Субвенции на обеспечение выплат приемной семье на содержание подопечных детей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</si>
  <si>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02 1 02 78180</t>
  </si>
  <si>
    <t>Субвенции на обеспечение выплаты вознаграждения, причитающегося приемному родителю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</si>
  <si>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02 1 02 78190</t>
  </si>
  <si>
    <t>Осуществление отдельных полномочий по оказанию мер соц.поддержки семьям, взявшим на воспитание детей-сирот и детей, оставшихся без попечения родитетей в рамках подпрограммы "Социализация детей-сирот и детей, нуждающихся в особой защите государства"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</si>
  <si>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02 1 02 78540</t>
  </si>
  <si>
    <t>Субвенции на обеспечение единовременной выплаты при передаче ребенка на воспитание в семью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</si>
  <si>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02 1 02 78210</t>
  </si>
  <si>
    <t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в рамках подпрограммы «Социализация детей-сирот и детей, нуждающихся в особой защите государства»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</si>
  <si>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02 1 02 78220</t>
  </si>
  <si>
    <t>Субвенции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в рамках подпрограммы «Развитие дошкольного и общего образования» программы "Развитие образования, молодежной политики и спорта в Хохольском муниципальном районе на 2019-2024 годы" (Социальное обеспечение и иные выплаты населению)</t>
  </si>
  <si>
    <t>02 2 02 78150</t>
  </si>
  <si>
    <t>Другие вопросы в области социальной политики</t>
  </si>
  <si>
    <t>10</t>
  </si>
  <si>
    <t>Основное мероприятие «Поддержка некоммерческих общественных организаций и ТОСов»</t>
  </si>
  <si>
    <t>01 3 04 00000</t>
  </si>
  <si>
    <t>Поддержка социально ориентированных некоммерческих организаций в рамках подпрограммы "Обеспечение реализации муниципальной программы" программы "Муниципальное управление на 2019-2024 гг."  (Предоставление субсидий бюджетным, автономным учреждениям и иным некоммерческим организациям)</t>
  </si>
  <si>
    <t>01 3 04 80170</t>
  </si>
  <si>
    <t>ФИЗИЧЕСКАЯ КУЛЬТУРА И СПОРТ</t>
  </si>
  <si>
    <t xml:space="preserve">Физическая культура  </t>
  </si>
  <si>
    <t>Подпрограмма «Развитие физической культуры и спорта»</t>
  </si>
  <si>
    <t>02 6 00 00000</t>
  </si>
  <si>
    <t>Основное мероприятие «Мероприятия в области физической культуры и спорта»</t>
  </si>
  <si>
    <t>02 6 01 00000</t>
  </si>
  <si>
    <t>Мероприятия в области физической культуры и спорта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(Закупка товаров, работ и услуг для государственных (муниципальных) нужд)</t>
  </si>
  <si>
    <t>02 6 01 80180</t>
  </si>
  <si>
    <t>Массовый спорт</t>
  </si>
  <si>
    <t>Основное мероприятие «Развитие и обеспечение деятельности учреждений физической культуры и спорта»</t>
  </si>
  <si>
    <t>02 6 02 00000</t>
  </si>
  <si>
    <t>Расходы на обеспечение деятельности (оказание услуг) муниципальных учреждений в рамках подпрограммы «Развитие физической культуры и спорта» программы "Развитие образования, молодежной политики и спорта в Хохольском муниципальном районе на 2019-2024 годы" (Предоставление субсидий бюджетным, автономным учреждениям и иным некоммерческим организациям)</t>
  </si>
  <si>
    <t>02 6 02 80590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</si>
  <si>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</si>
  <si>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</si>
  <si>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«Управление муниципальным долгом и муниципальными финансовыми активами»</t>
  </si>
  <si>
    <t>05 1 04 00000</t>
  </si>
  <si>
    <t>Процентные платежи по муципальному долгу Хохольского муципального района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(Обслуживание государственного (муниципального) долга)</t>
  </si>
  <si>
    <t>05 1 04 80190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</si>
  <si>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</si>
  <si>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</si>
  <si>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</si>
  <si>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Основное мероприятие «Формирование и совершенствование межбюджетных отношений в Хохольском муниципальном районе»</t>
  </si>
  <si>
    <t>05 1 03 00000</t>
  </si>
  <si>
    <t>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</si>
  <si>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05 1 03 80200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</si>
  <si>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</si>
  <si>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05 1 03 78050</t>
  </si>
  <si>
    <t>Прочие межбюджетные трансферты</t>
  </si>
  <si>
    <t>Основное мероприятие «Проведение мониторинга и оценка эффективности развития муниципальных образований»</t>
  </si>
  <si>
    <t>01 2 03 00000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</si>
  <si>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 (Межбюджетные трансферты)</t>
  </si>
  <si>
    <t>01 2 03 80650</t>
  </si>
  <si>
    <t>Прочие межбюджетные трансферты, передаваемые бюджетам поселений Хохольского муниципального района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</si>
  <si>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05 1 03 80640</t>
  </si>
  <si>
    <t>Дотаций бюджетам вновь созданных поселений   на возмещение расходных обязательств, связанных с выравниванием их бюджетной обеспеченности, долевым финансированием приоритетных социально значимых расходов местных бюджетов 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 (Межбюджетные трансферты)</t>
  </si>
  <si>
    <t>05 1 03 80220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</si>
</sst>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CC00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CC99FF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99CC00"/>
        <bgColor rgb="FF000000"/>
      </patternFill>
    </fill>
    <fill>
      <patternFill patternType="solid">
        <fgColor rgb="FF99CCFF"/>
        <bgColor rgb="FF000000"/>
      </patternFill>
    </fill>
  </fills>
  <borders count="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28">
    <xf numFmtId="0" fontId="0" fillId="0" borderId="0" xfId="0"/>
    <xf numFmtId="164" fontId="5" fillId="0" borderId="5" xfId="1" applyNumberFormat="1" applyFont="1" applyFill="1" applyBorder="1" applyAlignment="1">
      <alignment horizontal="center"/>
    </xf>
    <xf numFmtId="0" fontId="6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0" xfId="1" applyFont="1" applyFill="1" applyBorder="1"/>
    <xf numFmtId="0" fontId="8" fillId="0" borderId="1" xfId="1" applyFont="1" applyFill="1" applyBorder="1" applyAlignment="1">
      <alignment horizontal="center" wrapText="1"/>
    </xf>
    <xf numFmtId="0" fontId="8" fillId="0" borderId="2" xfId="1" applyFont="1" applyFill="1" applyBorder="1" applyAlignment="1">
      <alignment horizontal="center" wrapText="1"/>
    </xf>
    <xf numFmtId="0" fontId="8" fillId="0" borderId="3" xfId="1" applyFont="1" applyFill="1" applyBorder="1" applyAlignment="1">
      <alignment horizontal="center" wrapText="1"/>
    </xf>
    <xf numFmtId="0" fontId="8" fillId="0" borderId="4" xfId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center" wrapText="1"/>
    </xf>
    <xf numFmtId="0" fontId="8" fillId="0" borderId="6" xfId="1" applyFont="1" applyFill="1" applyBorder="1" applyAlignment="1">
      <alignment horizontal="center" wrapText="1"/>
    </xf>
    <xf numFmtId="0" fontId="8" fillId="0" borderId="6" xfId="1" applyFont="1" applyFill="1" applyBorder="1" applyAlignment="1">
      <alignment horizontal="center"/>
    </xf>
    <xf numFmtId="0" fontId="8" fillId="2" borderId="4" xfId="1" applyFont="1" applyFill="1" applyBorder="1" applyAlignment="1">
      <alignment horizontal="left" wrapText="1"/>
    </xf>
    <xf numFmtId="0" fontId="8" fillId="2" borderId="1" xfId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center" wrapText="1"/>
    </xf>
    <xf numFmtId="0" fontId="9" fillId="3" borderId="5" xfId="1" applyFont="1" applyFill="1" applyBorder="1" applyAlignment="1">
      <alignment horizontal="left" wrapText="1"/>
    </xf>
    <xf numFmtId="49" fontId="9" fillId="3" borderId="5" xfId="1" applyNumberFormat="1" applyFont="1" applyFill="1" applyBorder="1" applyAlignment="1">
      <alignment horizontal="center" wrapText="1"/>
    </xf>
    <xf numFmtId="49" fontId="8" fillId="3" borderId="5" xfId="1" applyNumberFormat="1" applyFont="1" applyFill="1" applyBorder="1" applyAlignment="1">
      <alignment horizontal="center" wrapText="1"/>
    </xf>
    <xf numFmtId="164" fontId="5" fillId="3" borderId="5" xfId="0" applyNumberFormat="1" applyFont="1" applyFill="1" applyBorder="1" applyAlignment="1">
      <alignment horizontal="center"/>
    </xf>
    <xf numFmtId="0" fontId="9" fillId="4" borderId="5" xfId="1" applyFont="1" applyFill="1" applyBorder="1" applyAlignment="1">
      <alignment horizontal="left" wrapText="1"/>
    </xf>
    <xf numFmtId="49" fontId="9" fillId="2" borderId="5" xfId="1" applyNumberFormat="1" applyFont="1" applyFill="1" applyBorder="1" applyAlignment="1">
      <alignment horizontal="center" wrapText="1"/>
    </xf>
    <xf numFmtId="0" fontId="9" fillId="4" borderId="5" xfId="1" applyFont="1" applyFill="1" applyBorder="1" applyAlignment="1">
      <alignment horizontal="center" wrapText="1"/>
    </xf>
    <xf numFmtId="164" fontId="5" fillId="2" borderId="5" xfId="0" applyNumberFormat="1" applyFont="1" applyFill="1" applyBorder="1" applyAlignment="1">
      <alignment horizontal="center"/>
    </xf>
    <xf numFmtId="0" fontId="9" fillId="5" borderId="5" xfId="1" applyFont="1" applyFill="1" applyBorder="1" applyAlignment="1">
      <alignment horizontal="left" wrapText="1"/>
    </xf>
    <xf numFmtId="49" fontId="9" fillId="5" borderId="5" xfId="1" applyNumberFormat="1" applyFont="1" applyFill="1" applyBorder="1" applyAlignment="1">
      <alignment horizontal="center" wrapText="1"/>
    </xf>
    <xf numFmtId="164" fontId="5" fillId="5" borderId="5" xfId="0" applyNumberFormat="1" applyFont="1" applyFill="1" applyBorder="1" applyAlignment="1">
      <alignment horizontal="center"/>
    </xf>
    <xf numFmtId="0" fontId="9" fillId="6" borderId="5" xfId="1" applyFont="1" applyFill="1" applyBorder="1" applyAlignment="1">
      <alignment horizontal="left" wrapText="1"/>
    </xf>
    <xf numFmtId="49" fontId="9" fillId="6" borderId="5" xfId="1" applyNumberFormat="1" applyFont="1" applyFill="1" applyBorder="1" applyAlignment="1">
      <alignment horizontal="center" wrapText="1"/>
    </xf>
    <xf numFmtId="164" fontId="5" fillId="6" borderId="5" xfId="0" applyNumberFormat="1" applyFont="1" applyFill="1" applyBorder="1" applyAlignment="1">
      <alignment horizontal="center"/>
    </xf>
    <xf numFmtId="0" fontId="9" fillId="7" borderId="5" xfId="2" applyNumberFormat="1" applyFont="1" applyFill="1" applyBorder="1" applyAlignment="1">
      <alignment wrapText="1"/>
    </xf>
    <xf numFmtId="49" fontId="9" fillId="7" borderId="5" xfId="1" applyNumberFormat="1" applyFont="1" applyFill="1" applyBorder="1" applyAlignment="1">
      <alignment horizontal="center" wrapText="1"/>
    </xf>
    <xf numFmtId="0" fontId="9" fillId="7" borderId="5" xfId="1" applyFont="1" applyFill="1" applyBorder="1" applyAlignment="1">
      <alignment horizontal="center" wrapText="1"/>
    </xf>
    <xf numFmtId="164" fontId="9" fillId="7" borderId="5" xfId="1" applyNumberFormat="1" applyFont="1" applyFill="1" applyBorder="1" applyAlignment="1">
      <alignment horizontal="center" wrapText="1"/>
    </xf>
    <xf numFmtId="0" fontId="9" fillId="8" borderId="5" xfId="1" applyFont="1" applyFill="1" applyBorder="1" applyAlignment="1">
      <alignment horizontal="left" wrapText="1"/>
    </xf>
    <xf numFmtId="49" fontId="9" fillId="8" borderId="5" xfId="1" applyNumberFormat="1" applyFont="1" applyFill="1" applyBorder="1" applyAlignment="1">
      <alignment horizontal="center" wrapText="1"/>
    </xf>
    <xf numFmtId="49" fontId="10" fillId="8" borderId="5" xfId="1" applyNumberFormat="1" applyFont="1" applyFill="1" applyBorder="1" applyAlignment="1">
      <alignment horizontal="center" wrapText="1"/>
    </xf>
    <xf numFmtId="164" fontId="9" fillId="8" borderId="5" xfId="1" applyNumberFormat="1" applyFont="1" applyFill="1" applyBorder="1" applyAlignment="1">
      <alignment horizontal="center"/>
    </xf>
    <xf numFmtId="49" fontId="9" fillId="4" borderId="5" xfId="1" applyNumberFormat="1" applyFont="1" applyFill="1" applyBorder="1" applyAlignment="1">
      <alignment horizontal="center" wrapText="1"/>
    </xf>
    <xf numFmtId="164" fontId="9" fillId="4" borderId="5" xfId="1" applyNumberFormat="1" applyFont="1" applyFill="1" applyBorder="1" applyAlignment="1">
      <alignment horizontal="center"/>
    </xf>
    <xf numFmtId="0" fontId="9" fillId="9" borderId="5" xfId="1" applyFont="1" applyFill="1" applyBorder="1" applyAlignment="1">
      <alignment horizontal="left" wrapText="1"/>
    </xf>
    <xf numFmtId="49" fontId="9" fillId="9" borderId="5" xfId="1" applyNumberFormat="1" applyFont="1" applyFill="1" applyBorder="1" applyAlignment="1">
      <alignment horizontal="center" wrapText="1"/>
    </xf>
    <xf numFmtId="164" fontId="9" fillId="9" borderId="5" xfId="1" applyNumberFormat="1" applyFont="1" applyFill="1" applyBorder="1" applyAlignment="1">
      <alignment horizontal="center"/>
    </xf>
    <xf numFmtId="164" fontId="9" fillId="6" borderId="5" xfId="1" applyNumberFormat="1" applyFont="1" applyFill="1" applyBorder="1" applyAlignment="1">
      <alignment horizontal="center"/>
    </xf>
    <xf numFmtId="0" fontId="9" fillId="7" borderId="5" xfId="1" applyFont="1" applyFill="1" applyBorder="1" applyAlignment="1">
      <alignment horizontal="left" wrapText="1"/>
    </xf>
    <xf numFmtId="164" fontId="9" fillId="7" borderId="5" xfId="1" applyNumberFormat="1" applyFont="1" applyFill="1" applyBorder="1" applyAlignment="1">
      <alignment horizontal="center"/>
    </xf>
    <xf numFmtId="0" fontId="9" fillId="3" borderId="5" xfId="1" applyFont="1" applyFill="1" applyBorder="1" applyAlignment="1">
      <alignment wrapText="1"/>
    </xf>
    <xf numFmtId="164" fontId="9" fillId="3" borderId="5" xfId="1" applyNumberFormat="1" applyFont="1" applyFill="1" applyBorder="1" applyAlignment="1">
      <alignment horizontal="center" wrapText="1"/>
    </xf>
    <xf numFmtId="0" fontId="9" fillId="6" borderId="5" xfId="1" applyFont="1" applyFill="1" applyBorder="1" applyAlignment="1">
      <alignment wrapText="1"/>
    </xf>
    <xf numFmtId="164" fontId="9" fillId="6" borderId="5" xfId="1" applyNumberFormat="1" applyFont="1" applyFill="1" applyBorder="1" applyAlignment="1">
      <alignment horizontal="center" wrapText="1"/>
    </xf>
    <xf numFmtId="0" fontId="9" fillId="9" borderId="1" xfId="1" applyFont="1" applyFill="1" applyBorder="1" applyAlignment="1">
      <alignment horizontal="center" wrapText="1"/>
    </xf>
    <xf numFmtId="0" fontId="9" fillId="9" borderId="5" xfId="1" applyFont="1" applyFill="1" applyBorder="1" applyAlignment="1">
      <alignment horizontal="center" wrapText="1"/>
    </xf>
    <xf numFmtId="164" fontId="9" fillId="9" borderId="5" xfId="1" applyNumberFormat="1" applyFont="1" applyFill="1" applyBorder="1" applyAlignment="1">
      <alignment horizontal="center" wrapText="1"/>
    </xf>
    <xf numFmtId="0" fontId="9" fillId="6" borderId="1" xfId="1" applyFont="1" applyFill="1" applyBorder="1" applyAlignment="1">
      <alignment horizontal="center" wrapText="1"/>
    </xf>
    <xf numFmtId="0" fontId="9" fillId="6" borderId="5" xfId="1" applyFont="1" applyFill="1" applyBorder="1" applyAlignment="1">
      <alignment horizontal="center" wrapText="1"/>
    </xf>
    <xf numFmtId="0" fontId="9" fillId="7" borderId="5" xfId="0" applyFont="1" applyFill="1" applyBorder="1" applyAlignment="1">
      <alignment wrapText="1"/>
    </xf>
    <xf numFmtId="0" fontId="9" fillId="7" borderId="5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wrapText="1"/>
    </xf>
    <xf numFmtId="4" fontId="9" fillId="3" borderId="5" xfId="0" applyNumberFormat="1" applyFont="1" applyFill="1" applyBorder="1" applyAlignment="1">
      <alignment horizontal="center" wrapText="1"/>
    </xf>
    <xf numFmtId="0" fontId="9" fillId="9" borderId="5" xfId="0" applyFont="1" applyFill="1" applyBorder="1" applyAlignment="1">
      <alignment wrapText="1"/>
    </xf>
    <xf numFmtId="4" fontId="9" fillId="9" borderId="5" xfId="0" applyNumberFormat="1" applyFont="1" applyFill="1" applyBorder="1" applyAlignment="1">
      <alignment horizontal="center" wrapText="1"/>
    </xf>
    <xf numFmtId="0" fontId="9" fillId="6" borderId="5" xfId="0" applyFont="1" applyFill="1" applyBorder="1" applyAlignment="1">
      <alignment wrapText="1"/>
    </xf>
    <xf numFmtId="4" fontId="9" fillId="6" borderId="5" xfId="0" applyNumberFormat="1" applyFont="1" applyFill="1" applyBorder="1" applyAlignment="1">
      <alignment horizontal="center" wrapText="1"/>
    </xf>
    <xf numFmtId="164" fontId="9" fillId="3" borderId="5" xfId="0" applyNumberFormat="1" applyFont="1" applyFill="1" applyBorder="1" applyAlignment="1">
      <alignment horizontal="center" wrapText="1"/>
    </xf>
    <xf numFmtId="0" fontId="9" fillId="4" borderId="5" xfId="0" applyFont="1" applyFill="1" applyBorder="1" applyAlignment="1">
      <alignment wrapText="1"/>
    </xf>
    <xf numFmtId="164" fontId="9" fillId="4" borderId="5" xfId="0" applyNumberFormat="1" applyFont="1" applyFill="1" applyBorder="1" applyAlignment="1">
      <alignment horizontal="center" wrapText="1"/>
    </xf>
    <xf numFmtId="164" fontId="9" fillId="9" borderId="5" xfId="0" applyNumberFormat="1" applyFont="1" applyFill="1" applyBorder="1" applyAlignment="1">
      <alignment horizontal="center" wrapText="1"/>
    </xf>
    <xf numFmtId="164" fontId="9" fillId="6" borderId="5" xfId="0" applyNumberFormat="1" applyFont="1" applyFill="1" applyBorder="1" applyAlignment="1">
      <alignment horizontal="center" wrapText="1"/>
    </xf>
    <xf numFmtId="0" fontId="9" fillId="3" borderId="5" xfId="2" applyNumberFormat="1" applyFont="1" applyFill="1" applyBorder="1" applyAlignment="1">
      <alignment wrapText="1"/>
    </xf>
    <xf numFmtId="0" fontId="9" fillId="6" borderId="5" xfId="2" applyNumberFormat="1" applyFont="1" applyFill="1" applyBorder="1" applyAlignment="1">
      <alignment wrapText="1"/>
    </xf>
    <xf numFmtId="4" fontId="9" fillId="7" borderId="5" xfId="0" applyNumberFormat="1" applyFont="1" applyFill="1" applyBorder="1" applyAlignment="1">
      <alignment horizontal="center" wrapText="1"/>
    </xf>
    <xf numFmtId="164" fontId="9" fillId="7" borderId="5" xfId="0" applyNumberFormat="1" applyFont="1" applyFill="1" applyBorder="1" applyAlignment="1">
      <alignment horizontal="center" wrapText="1"/>
    </xf>
    <xf numFmtId="4" fontId="9" fillId="4" borderId="5" xfId="0" applyNumberFormat="1" applyFont="1" applyFill="1" applyBorder="1" applyAlignment="1">
      <alignment horizontal="center" wrapText="1"/>
    </xf>
    <xf numFmtId="164" fontId="9" fillId="0" borderId="5" xfId="0" applyNumberFormat="1" applyFont="1" applyFill="1" applyBorder="1" applyAlignment="1">
      <alignment horizontal="center" wrapText="1"/>
    </xf>
    <xf numFmtId="165" fontId="9" fillId="7" borderId="5" xfId="0" applyNumberFormat="1" applyFont="1" applyFill="1" applyBorder="1" applyAlignment="1">
      <alignment horizontal="center" wrapText="1"/>
    </xf>
    <xf numFmtId="0" fontId="9" fillId="9" borderId="5" xfId="0" applyFont="1" applyFill="1" applyBorder="1" applyAlignment="1">
      <alignment horizontal="center" wrapText="1"/>
    </xf>
    <xf numFmtId="0" fontId="9" fillId="6" borderId="5" xfId="0" applyFont="1" applyFill="1" applyBorder="1" applyAlignment="1">
      <alignment horizontal="center" wrapText="1"/>
    </xf>
    <xf numFmtId="49" fontId="9" fillId="7" borderId="5" xfId="0" applyNumberFormat="1" applyFont="1" applyFill="1" applyBorder="1" applyAlignment="1">
      <alignment horizontal="center" wrapText="1"/>
    </xf>
    <xf numFmtId="0" fontId="8" fillId="2" borderId="5" xfId="1" applyFont="1" applyFill="1" applyBorder="1" applyAlignment="1">
      <alignment horizontal="left" wrapText="1"/>
    </xf>
    <xf numFmtId="49" fontId="8" fillId="2" borderId="5" xfId="1" applyNumberFormat="1" applyFont="1" applyFill="1" applyBorder="1" applyAlignment="1">
      <alignment horizontal="center" wrapText="1"/>
    </xf>
    <xf numFmtId="164" fontId="4" fillId="2" borderId="5" xfId="1" applyNumberFormat="1" applyFont="1" applyFill="1" applyBorder="1" applyAlignment="1">
      <alignment horizontal="center"/>
    </xf>
    <xf numFmtId="164" fontId="9" fillId="3" borderId="5" xfId="1" applyNumberFormat="1" applyFont="1" applyFill="1" applyBorder="1" applyAlignment="1">
      <alignment horizontal="center"/>
    </xf>
    <xf numFmtId="0" fontId="9" fillId="7" borderId="1" xfId="1" applyFont="1" applyFill="1" applyBorder="1" applyAlignment="1">
      <alignment horizontal="left" wrapText="1"/>
    </xf>
    <xf numFmtId="49" fontId="9" fillId="7" borderId="1" xfId="1" applyNumberFormat="1" applyFont="1" applyFill="1" applyBorder="1" applyAlignment="1">
      <alignment horizontal="center" wrapText="1"/>
    </xf>
    <xf numFmtId="0" fontId="9" fillId="7" borderId="1" xfId="1" applyFont="1" applyFill="1" applyBorder="1" applyAlignment="1">
      <alignment horizontal="center" wrapText="1"/>
    </xf>
    <xf numFmtId="164" fontId="9" fillId="7" borderId="1" xfId="1" applyNumberFormat="1" applyFont="1" applyFill="1" applyBorder="1" applyAlignment="1">
      <alignment horizontal="center"/>
    </xf>
    <xf numFmtId="0" fontId="9" fillId="0" borderId="5" xfId="1" applyFont="1" applyFill="1" applyBorder="1" applyAlignment="1">
      <alignment horizontal="left" wrapText="1"/>
    </xf>
    <xf numFmtId="49" fontId="9" fillId="0" borderId="5" xfId="1" applyNumberFormat="1" applyFont="1" applyFill="1" applyBorder="1" applyAlignment="1">
      <alignment horizontal="center" wrapText="1"/>
    </xf>
    <xf numFmtId="164" fontId="9" fillId="0" borderId="5" xfId="1" applyNumberFormat="1" applyFont="1" applyFill="1" applyBorder="1" applyAlignment="1">
      <alignment horizontal="center"/>
    </xf>
    <xf numFmtId="0" fontId="9" fillId="2" borderId="5" xfId="1" applyFont="1" applyFill="1" applyBorder="1" applyAlignment="1">
      <alignment horizontal="left" wrapText="1"/>
    </xf>
    <xf numFmtId="164" fontId="5" fillId="2" borderId="5" xfId="1" applyNumberFormat="1" applyFont="1" applyFill="1" applyBorder="1" applyAlignment="1">
      <alignment horizontal="center"/>
    </xf>
    <xf numFmtId="49" fontId="9" fillId="9" borderId="5" xfId="0" applyNumberFormat="1" applyFont="1" applyFill="1" applyBorder="1" applyAlignment="1">
      <alignment horizontal="center" wrapText="1"/>
    </xf>
    <xf numFmtId="49" fontId="9" fillId="6" borderId="5" xfId="0" applyNumberFormat="1" applyFont="1" applyFill="1" applyBorder="1" applyAlignment="1">
      <alignment horizontal="center" wrapText="1"/>
    </xf>
    <xf numFmtId="0" fontId="9" fillId="7" borderId="5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9" borderId="5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8" fillId="2" borderId="5" xfId="0" applyFont="1" applyFill="1" applyBorder="1" applyAlignment="1">
      <alignment wrapText="1"/>
    </xf>
    <xf numFmtId="164" fontId="8" fillId="2" borderId="5" xfId="1" applyNumberFormat="1" applyFont="1" applyFill="1" applyBorder="1" applyAlignment="1">
      <alignment horizontal="center"/>
    </xf>
    <xf numFmtId="164" fontId="9" fillId="7" borderId="5" xfId="0" applyNumberFormat="1" applyFont="1" applyFill="1" applyBorder="1" applyAlignment="1">
      <alignment horizontal="center"/>
    </xf>
    <xf numFmtId="164" fontId="9" fillId="6" borderId="5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wrapText="1"/>
    </xf>
    <xf numFmtId="164" fontId="8" fillId="2" borderId="5" xfId="0" applyNumberFormat="1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164" fontId="9" fillId="4" borderId="5" xfId="0" applyNumberFormat="1" applyFont="1" applyFill="1" applyBorder="1" applyAlignment="1">
      <alignment horizontal="center"/>
    </xf>
    <xf numFmtId="164" fontId="9" fillId="9" borderId="5" xfId="0" applyNumberFormat="1" applyFont="1" applyFill="1" applyBorder="1" applyAlignment="1">
      <alignment horizontal="center"/>
    </xf>
    <xf numFmtId="0" fontId="9" fillId="4" borderId="5" xfId="0" applyFont="1" applyFill="1" applyBorder="1" applyAlignment="1">
      <alignment horizontal="justify" vertical="top" wrapText="1"/>
    </xf>
    <xf numFmtId="0" fontId="5" fillId="9" borderId="5" xfId="0" applyFont="1" applyFill="1" applyBorder="1" applyAlignment="1">
      <alignment wrapText="1"/>
    </xf>
    <xf numFmtId="0" fontId="5" fillId="9" borderId="5" xfId="0" applyFont="1" applyFill="1" applyBorder="1" applyAlignment="1">
      <alignment horizontal="center" wrapText="1"/>
    </xf>
    <xf numFmtId="49" fontId="5" fillId="9" borderId="5" xfId="1" applyNumberFormat="1" applyFont="1" applyFill="1" applyBorder="1" applyAlignment="1">
      <alignment horizontal="center" wrapText="1"/>
    </xf>
    <xf numFmtId="164" fontId="5" fillId="9" borderId="5" xfId="0" applyNumberFormat="1" applyFont="1" applyFill="1" applyBorder="1" applyAlignment="1">
      <alignment horizontal="center" wrapText="1"/>
    </xf>
    <xf numFmtId="0" fontId="5" fillId="4" borderId="5" xfId="0" applyFont="1" applyFill="1" applyBorder="1" applyAlignment="1">
      <alignment wrapText="1"/>
    </xf>
    <xf numFmtId="49" fontId="9" fillId="3" borderId="5" xfId="0" applyNumberFormat="1" applyFont="1" applyFill="1" applyBorder="1" applyAlignment="1">
      <alignment horizontal="center" wrapText="1"/>
    </xf>
    <xf numFmtId="0" fontId="9" fillId="7" borderId="5" xfId="0" applyFont="1" applyFill="1" applyBorder="1" applyAlignment="1">
      <alignment horizontal="justify" vertical="top" wrapText="1"/>
    </xf>
    <xf numFmtId="49" fontId="9" fillId="3" borderId="5" xfId="0" applyNumberFormat="1" applyFont="1" applyFill="1" applyBorder="1" applyAlignment="1">
      <alignment horizontal="center"/>
    </xf>
    <xf numFmtId="49" fontId="9" fillId="4" borderId="5" xfId="0" applyNumberFormat="1" applyFont="1" applyFill="1" applyBorder="1" applyAlignment="1">
      <alignment horizontal="center"/>
    </xf>
    <xf numFmtId="49" fontId="9" fillId="9" borderId="5" xfId="0" applyNumberFormat="1" applyFont="1" applyFill="1" applyBorder="1" applyAlignment="1">
      <alignment horizontal="center"/>
    </xf>
    <xf numFmtId="49" fontId="9" fillId="6" borderId="5" xfId="0" applyNumberFormat="1" applyFont="1" applyFill="1" applyBorder="1" applyAlignment="1">
      <alignment horizontal="center"/>
    </xf>
    <xf numFmtId="49" fontId="9" fillId="7" borderId="5" xfId="0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center" wrapText="1"/>
    </xf>
    <xf numFmtId="49" fontId="9" fillId="4" borderId="5" xfId="0" applyNumberFormat="1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justify" vertical="top" wrapText="1"/>
    </xf>
    <xf numFmtId="0" fontId="9" fillId="7" borderId="1" xfId="0" applyFont="1" applyFill="1" applyBorder="1" applyAlignment="1">
      <alignment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1%20-%20&#1052;&#1086;&#1081;%20&#1074;&#1072;&#1088;&#1080;&#1072;&#1085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4;&#1073;&#1084;&#1077;&#1085;&#1085;&#1080;&#1082;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2%20-%20&#1052;&#1086;&#1081;%20&#1074;&#1072;&#1088;&#1080;&#1072;&#1085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0%20-%20&#1052;&#1086;&#1081;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2">
          <cell r="F12">
            <v>486935.21104939998</v>
          </cell>
        </row>
        <row r="13">
          <cell r="F13">
            <v>41029.167705999993</v>
          </cell>
        </row>
        <row r="14">
          <cell r="F14">
            <v>2418.9822140000001</v>
          </cell>
        </row>
        <row r="15">
          <cell r="F15">
            <v>2418.9822140000001</v>
          </cell>
        </row>
        <row r="16">
          <cell r="F16">
            <v>2418.9822140000001</v>
          </cell>
        </row>
        <row r="17">
          <cell r="F17">
            <v>2418.9822140000001</v>
          </cell>
        </row>
        <row r="18">
          <cell r="F18">
            <v>2418.9822140000001</v>
          </cell>
        </row>
        <row r="19">
          <cell r="F19">
            <v>1320.4536720000001</v>
          </cell>
        </row>
        <row r="20">
          <cell r="F20">
            <v>1320.4536720000001</v>
          </cell>
        </row>
        <row r="21">
          <cell r="F21">
            <v>1320.4536720000001</v>
          </cell>
        </row>
        <row r="22">
          <cell r="F22">
            <v>1320.4536720000001</v>
          </cell>
        </row>
        <row r="23">
          <cell r="F23">
            <v>1297.4536720000001</v>
          </cell>
        </row>
        <row r="24">
          <cell r="F24">
            <v>23</v>
          </cell>
        </row>
        <row r="25">
          <cell r="F25">
            <v>17086.546491999998</v>
          </cell>
        </row>
        <row r="26">
          <cell r="F26">
            <v>17086.546491999998</v>
          </cell>
        </row>
        <row r="27">
          <cell r="F27">
            <v>17086.546491999998</v>
          </cell>
        </row>
        <row r="28">
          <cell r="F28">
            <v>17086.546491999998</v>
          </cell>
        </row>
        <row r="29">
          <cell r="F29">
            <v>15035.289941999999</v>
          </cell>
        </row>
        <row r="30">
          <cell r="F30">
            <v>1941.6565499999983</v>
          </cell>
        </row>
        <row r="31">
          <cell r="F31">
            <v>109.6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6753.6322200000004</v>
          </cell>
        </row>
        <row r="42">
          <cell r="F42">
            <v>6753.6322200000004</v>
          </cell>
        </row>
        <row r="43">
          <cell r="F43">
            <v>6753.6322200000004</v>
          </cell>
        </row>
        <row r="44">
          <cell r="F44">
            <v>6753.6322200000004</v>
          </cell>
        </row>
        <row r="45">
          <cell r="F45">
            <v>5908.7548200000001</v>
          </cell>
        </row>
        <row r="46">
          <cell r="F46">
            <v>844.87740000000031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13449.553108</v>
          </cell>
        </row>
        <row r="59">
          <cell r="F59">
            <v>11321.94276</v>
          </cell>
        </row>
        <row r="60">
          <cell r="F60">
            <v>1275.4856</v>
          </cell>
        </row>
        <row r="61">
          <cell r="F61">
            <v>1275.4856</v>
          </cell>
        </row>
        <row r="62">
          <cell r="F62">
            <v>385</v>
          </cell>
        </row>
        <row r="63">
          <cell r="F63">
            <v>0</v>
          </cell>
        </row>
        <row r="64">
          <cell r="F64">
            <v>417.45139999999998</v>
          </cell>
        </row>
        <row r="65">
          <cell r="F65">
            <v>55</v>
          </cell>
        </row>
        <row r="66">
          <cell r="F66">
            <v>393.33420000000001</v>
          </cell>
        </row>
        <row r="67">
          <cell r="F67">
            <v>24.699999999999989</v>
          </cell>
        </row>
        <row r="68">
          <cell r="F68">
            <v>10046.45716</v>
          </cell>
        </row>
        <row r="69">
          <cell r="F69">
            <v>10046.45716</v>
          </cell>
        </row>
        <row r="70">
          <cell r="F70">
            <v>7704.3871600000002</v>
          </cell>
        </row>
        <row r="71">
          <cell r="F71">
            <v>2329.0699999999997</v>
          </cell>
        </row>
        <row r="72">
          <cell r="F72">
            <v>13</v>
          </cell>
        </row>
        <row r="73">
          <cell r="F73">
            <v>1236.5871479999998</v>
          </cell>
        </row>
        <row r="74">
          <cell r="F74">
            <v>1236.5871479999998</v>
          </cell>
        </row>
        <row r="75">
          <cell r="F75">
            <v>1236.5871479999998</v>
          </cell>
        </row>
        <row r="76">
          <cell r="F76">
            <v>973.34134799999993</v>
          </cell>
        </row>
        <row r="77">
          <cell r="F77">
            <v>263.24579999999992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891.02320000000009</v>
          </cell>
        </row>
        <row r="83">
          <cell r="F83">
            <v>50</v>
          </cell>
        </row>
        <row r="84">
          <cell r="F84">
            <v>50</v>
          </cell>
        </row>
        <row r="85">
          <cell r="F85">
            <v>50</v>
          </cell>
        </row>
        <row r="86">
          <cell r="F86">
            <v>841.02320000000009</v>
          </cell>
        </row>
        <row r="87">
          <cell r="F87">
            <v>841.02320000000009</v>
          </cell>
        </row>
        <row r="88">
          <cell r="F88">
            <v>35.1</v>
          </cell>
        </row>
        <row r="89">
          <cell r="F89">
            <v>805.92320000000007</v>
          </cell>
        </row>
        <row r="90">
          <cell r="F90">
            <v>2552.396264</v>
          </cell>
        </row>
        <row r="91">
          <cell r="F91">
            <v>2552.396264</v>
          </cell>
        </row>
        <row r="92">
          <cell r="F92">
            <v>2552.396264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2552.396264</v>
          </cell>
        </row>
        <row r="98">
          <cell r="F98">
            <v>2515.896264</v>
          </cell>
        </row>
        <row r="99">
          <cell r="F99">
            <v>33.5</v>
          </cell>
        </row>
        <row r="100">
          <cell r="F100">
            <v>3</v>
          </cell>
        </row>
        <row r="101">
          <cell r="F101">
            <v>2515.896264</v>
          </cell>
        </row>
        <row r="102">
          <cell r="F102">
            <v>67383.266058000008</v>
          </cell>
        </row>
        <row r="103">
          <cell r="F103">
            <v>72.8</v>
          </cell>
        </row>
        <row r="104">
          <cell r="F104">
            <v>72.8</v>
          </cell>
        </row>
        <row r="105">
          <cell r="F105">
            <v>72.8</v>
          </cell>
        </row>
        <row r="106">
          <cell r="F106">
            <v>72.8</v>
          </cell>
        </row>
        <row r="107">
          <cell r="F107">
            <v>72.8</v>
          </cell>
        </row>
        <row r="108">
          <cell r="F108">
            <v>6063.6660579999998</v>
          </cell>
        </row>
        <row r="109">
          <cell r="F109">
            <v>6063.6660579999998</v>
          </cell>
        </row>
        <row r="110">
          <cell r="F110">
            <v>239.2</v>
          </cell>
        </row>
        <row r="111">
          <cell r="F111">
            <v>239.2</v>
          </cell>
        </row>
        <row r="112">
          <cell r="F112">
            <v>239.2</v>
          </cell>
        </row>
        <row r="113">
          <cell r="F113">
            <v>5824.466058</v>
          </cell>
        </row>
        <row r="114">
          <cell r="F114">
            <v>3395.7460579999997</v>
          </cell>
        </row>
        <row r="115">
          <cell r="F115">
            <v>3135.486058</v>
          </cell>
        </row>
        <row r="116">
          <cell r="F116">
            <v>260.25999999999976</v>
          </cell>
        </row>
        <row r="117">
          <cell r="F117">
            <v>0</v>
          </cell>
        </row>
        <row r="118">
          <cell r="F118">
            <v>2428.7200000000003</v>
          </cell>
        </row>
        <row r="119">
          <cell r="F119">
            <v>2428.7200000000003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56771.8</v>
          </cell>
        </row>
        <row r="126">
          <cell r="F126">
            <v>56771.8</v>
          </cell>
        </row>
        <row r="127">
          <cell r="F127">
            <v>56771.8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56771.8</v>
          </cell>
        </row>
        <row r="131">
          <cell r="F131">
            <v>18214</v>
          </cell>
        </row>
        <row r="132">
          <cell r="F132">
            <v>38557.800000000003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4475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375</v>
          </cell>
        </row>
        <row r="142">
          <cell r="F142">
            <v>375</v>
          </cell>
        </row>
        <row r="143">
          <cell r="F143">
            <v>375</v>
          </cell>
        </row>
        <row r="144">
          <cell r="F144">
            <v>375</v>
          </cell>
        </row>
        <row r="145">
          <cell r="F145">
            <v>4100</v>
          </cell>
        </row>
        <row r="146">
          <cell r="F146">
            <v>0</v>
          </cell>
        </row>
        <row r="148">
          <cell r="F148">
            <v>4100</v>
          </cell>
        </row>
        <row r="149">
          <cell r="F149">
            <v>4100</v>
          </cell>
        </row>
        <row r="150">
          <cell r="F150">
            <v>4100</v>
          </cell>
        </row>
        <row r="151">
          <cell r="F151">
            <v>10689.438</v>
          </cell>
        </row>
        <row r="152">
          <cell r="F152">
            <v>1677.4</v>
          </cell>
        </row>
        <row r="153">
          <cell r="F153">
            <v>1677.4</v>
          </cell>
        </row>
        <row r="154">
          <cell r="F154">
            <v>1677.4</v>
          </cell>
        </row>
        <row r="155">
          <cell r="F155">
            <v>1677.4</v>
          </cell>
        </row>
        <row r="156">
          <cell r="F156">
            <v>9012.0380000000005</v>
          </cell>
        </row>
        <row r="157">
          <cell r="F157">
            <v>1932.338</v>
          </cell>
        </row>
        <row r="158">
          <cell r="F158">
            <v>1932.338</v>
          </cell>
        </row>
        <row r="159">
          <cell r="F159">
            <v>1932.338</v>
          </cell>
        </row>
        <row r="160">
          <cell r="F160">
            <v>7079.7</v>
          </cell>
        </row>
        <row r="161">
          <cell r="F161">
            <v>7079.7</v>
          </cell>
        </row>
        <row r="162">
          <cell r="F162">
            <v>7079.7</v>
          </cell>
        </row>
        <row r="163">
          <cell r="F163">
            <v>1529.7</v>
          </cell>
        </row>
        <row r="164">
          <cell r="F164">
            <v>5550</v>
          </cell>
        </row>
        <row r="165">
          <cell r="F165">
            <v>0</v>
          </cell>
        </row>
        <row r="166">
          <cell r="F166">
            <v>0</v>
          </cell>
        </row>
        <row r="167">
          <cell r="F167">
            <v>0</v>
          </cell>
        </row>
        <row r="168">
          <cell r="F168">
            <v>0</v>
          </cell>
        </row>
        <row r="169">
          <cell r="F169">
            <v>0</v>
          </cell>
        </row>
        <row r="170">
          <cell r="F170">
            <v>300694.10021940002</v>
          </cell>
        </row>
        <row r="171">
          <cell r="F171">
            <v>63908.197910400006</v>
          </cell>
        </row>
        <row r="172">
          <cell r="F172">
            <v>63908.197910400006</v>
          </cell>
        </row>
        <row r="173">
          <cell r="F173">
            <v>63908.197910400006</v>
          </cell>
        </row>
        <row r="174">
          <cell r="F174">
            <v>63908.197910400006</v>
          </cell>
        </row>
        <row r="175">
          <cell r="F175">
            <v>4171.2173999999995</v>
          </cell>
        </row>
        <row r="176">
          <cell r="F176">
            <v>4651.4159000000009</v>
          </cell>
        </row>
        <row r="177">
          <cell r="F177">
            <v>0</v>
          </cell>
        </row>
        <row r="178">
          <cell r="F178">
            <v>17414.456419999999</v>
          </cell>
        </row>
        <row r="179">
          <cell r="F179">
            <v>48.674999999999997</v>
          </cell>
        </row>
        <row r="180">
          <cell r="F180">
            <v>7669.5117240000009</v>
          </cell>
        </row>
        <row r="181">
          <cell r="F181">
            <v>158.15180000000055</v>
          </cell>
        </row>
        <row r="182">
          <cell r="F182">
            <v>29794.7696664</v>
          </cell>
        </row>
        <row r="183">
          <cell r="F183">
            <v>194471.26710899998</v>
          </cell>
        </row>
        <row r="184">
          <cell r="F184">
            <v>194471.26710899998</v>
          </cell>
        </row>
        <row r="185">
          <cell r="F185">
            <v>194471.26710899998</v>
          </cell>
        </row>
        <row r="186">
          <cell r="F186">
            <v>194471.26710899998</v>
          </cell>
        </row>
        <row r="187">
          <cell r="F187">
            <v>781.59059999999999</v>
          </cell>
        </row>
        <row r="188">
          <cell r="F188">
            <v>9023.4491500000004</v>
          </cell>
        </row>
        <row r="189">
          <cell r="F189">
            <v>0</v>
          </cell>
        </row>
        <row r="190">
          <cell r="F190">
            <v>17010.983634999997</v>
          </cell>
        </row>
        <row r="191">
          <cell r="F191">
            <v>576.29999999999995</v>
          </cell>
        </row>
        <row r="192">
          <cell r="F192">
            <v>54472.994624999992</v>
          </cell>
        </row>
        <row r="193">
          <cell r="F193">
            <v>2096.1910000000062</v>
          </cell>
        </row>
        <row r="194">
          <cell r="F194">
            <v>101316.07889499998</v>
          </cell>
        </row>
        <row r="195">
          <cell r="F195">
            <v>3442.6994448</v>
          </cell>
        </row>
        <row r="196">
          <cell r="F196">
            <v>38.700000000000273</v>
          </cell>
        </row>
        <row r="197">
          <cell r="F197">
            <v>895.34175920000007</v>
          </cell>
        </row>
        <row r="198">
          <cell r="F198">
            <v>363.01199999999994</v>
          </cell>
        </row>
        <row r="199">
          <cell r="F199">
            <v>972.42599999999993</v>
          </cell>
        </row>
        <row r="200">
          <cell r="F200">
            <v>100</v>
          </cell>
        </row>
        <row r="201">
          <cell r="F201">
            <v>1126.9000000000001</v>
          </cell>
        </row>
        <row r="202">
          <cell r="F202">
            <v>2254.6</v>
          </cell>
        </row>
        <row r="203">
          <cell r="F203">
            <v>25917.4444</v>
          </cell>
        </row>
        <row r="204">
          <cell r="F204">
            <v>25917.4444</v>
          </cell>
        </row>
        <row r="205">
          <cell r="F205">
            <v>25917.4444</v>
          </cell>
        </row>
        <row r="206">
          <cell r="F206">
            <v>11027.4192</v>
          </cell>
        </row>
        <row r="207">
          <cell r="F207">
            <v>1029.1141999999982</v>
          </cell>
        </row>
        <row r="208">
          <cell r="F208">
            <v>0</v>
          </cell>
        </row>
        <row r="209">
          <cell r="F209">
            <v>13851.411</v>
          </cell>
        </row>
        <row r="210">
          <cell r="F210">
            <v>9.5</v>
          </cell>
        </row>
        <row r="211">
          <cell r="F211">
            <v>100</v>
          </cell>
        </row>
        <row r="212">
          <cell r="F212">
            <v>100</v>
          </cell>
        </row>
        <row r="213">
          <cell r="F213">
            <v>100</v>
          </cell>
        </row>
        <row r="214">
          <cell r="F214">
            <v>100</v>
          </cell>
        </row>
        <row r="215">
          <cell r="F215">
            <v>100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3155.7</v>
          </cell>
        </row>
        <row r="221">
          <cell r="F221">
            <v>3155.7</v>
          </cell>
        </row>
        <row r="222">
          <cell r="F222">
            <v>3155.7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3155.7</v>
          </cell>
        </row>
        <row r="228">
          <cell r="F228">
            <v>2748</v>
          </cell>
        </row>
        <row r="229">
          <cell r="F229">
            <v>286</v>
          </cell>
        </row>
        <row r="230">
          <cell r="F230">
            <v>121.7</v>
          </cell>
        </row>
        <row r="231">
          <cell r="F231">
            <v>13141.4908</v>
          </cell>
        </row>
        <row r="232">
          <cell r="F232">
            <v>13141.4908</v>
          </cell>
        </row>
        <row r="233">
          <cell r="F233">
            <v>150</v>
          </cell>
        </row>
        <row r="234">
          <cell r="F234">
            <v>150</v>
          </cell>
        </row>
        <row r="235">
          <cell r="F235">
            <v>150</v>
          </cell>
        </row>
        <row r="236">
          <cell r="F236">
            <v>12991.4908</v>
          </cell>
        </row>
        <row r="237">
          <cell r="F237">
            <v>2863.2309999999998</v>
          </cell>
        </row>
        <row r="238">
          <cell r="F238">
            <v>2526.5309999999999</v>
          </cell>
        </row>
        <row r="239">
          <cell r="F239">
            <v>332.49999999999983</v>
          </cell>
        </row>
        <row r="240">
          <cell r="F240">
            <v>4.2</v>
          </cell>
        </row>
        <row r="241">
          <cell r="F241">
            <v>10128.2598</v>
          </cell>
        </row>
        <row r="242">
          <cell r="F242">
            <v>8743.3205999999991</v>
          </cell>
        </row>
        <row r="243">
          <cell r="F243">
            <v>1377.7391999999998</v>
          </cell>
        </row>
        <row r="244">
          <cell r="F244">
            <v>7.2</v>
          </cell>
        </row>
        <row r="245">
          <cell r="F245">
            <v>15905.998681999998</v>
          </cell>
        </row>
        <row r="246">
          <cell r="F246">
            <v>15905.998681999998</v>
          </cell>
        </row>
        <row r="247">
          <cell r="F247">
            <v>15905.998681999998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15905.998681999998</v>
          </cell>
        </row>
        <row r="255">
          <cell r="F255">
            <v>15269.198681999998</v>
          </cell>
        </row>
        <row r="256">
          <cell r="F256">
            <v>636.79999999999882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18525.73</v>
          </cell>
        </row>
        <row r="260">
          <cell r="F260">
            <v>3814</v>
          </cell>
        </row>
        <row r="261">
          <cell r="F261">
            <v>3814</v>
          </cell>
        </row>
        <row r="262">
          <cell r="F262">
            <v>3814</v>
          </cell>
        </row>
        <row r="263">
          <cell r="F263">
            <v>3814</v>
          </cell>
        </row>
        <row r="264">
          <cell r="F264">
            <v>3814</v>
          </cell>
        </row>
        <row r="265">
          <cell r="F265">
            <v>4864.33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2926.5</v>
          </cell>
        </row>
        <row r="271">
          <cell r="F271">
            <v>2926.5</v>
          </cell>
        </row>
        <row r="272">
          <cell r="F272">
            <v>2926.5</v>
          </cell>
        </row>
        <row r="273">
          <cell r="F273">
            <v>2926.5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1937.83</v>
          </cell>
        </row>
        <row r="279">
          <cell r="F279">
            <v>1937.83</v>
          </cell>
        </row>
        <row r="280">
          <cell r="F280">
            <v>1937.83</v>
          </cell>
        </row>
        <row r="281">
          <cell r="F281">
            <v>1937.83</v>
          </cell>
        </row>
        <row r="282">
          <cell r="F282">
            <v>9347.2000000000007</v>
          </cell>
        </row>
        <row r="283">
          <cell r="F283">
            <v>9347.2000000000007</v>
          </cell>
        </row>
        <row r="284">
          <cell r="F284">
            <v>8733.2000000000007</v>
          </cell>
        </row>
        <row r="285">
          <cell r="F285">
            <v>8733.2000000000007</v>
          </cell>
        </row>
        <row r="286">
          <cell r="F286">
            <v>330.2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8403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614</v>
          </cell>
        </row>
        <row r="295">
          <cell r="F295">
            <v>614</v>
          </cell>
        </row>
        <row r="296">
          <cell r="F296">
            <v>614</v>
          </cell>
        </row>
        <row r="297">
          <cell r="F297">
            <v>500.2</v>
          </cell>
        </row>
        <row r="298">
          <cell r="F298">
            <v>500.2</v>
          </cell>
        </row>
        <row r="299">
          <cell r="F299">
            <v>500.2</v>
          </cell>
        </row>
        <row r="300">
          <cell r="F300">
            <v>20226.114120000002</v>
          </cell>
        </row>
        <row r="301">
          <cell r="F301">
            <v>150</v>
          </cell>
        </row>
        <row r="302">
          <cell r="F302">
            <v>150</v>
          </cell>
        </row>
        <row r="303">
          <cell r="F303">
            <v>150</v>
          </cell>
        </row>
        <row r="304">
          <cell r="F304">
            <v>150</v>
          </cell>
        </row>
        <row r="305">
          <cell r="F305">
            <v>150</v>
          </cell>
        </row>
        <row r="306">
          <cell r="F306">
            <v>20076.114120000002</v>
          </cell>
        </row>
        <row r="307">
          <cell r="F307">
            <v>20076.114120000002</v>
          </cell>
        </row>
        <row r="308">
          <cell r="F308">
            <v>20076.114120000002</v>
          </cell>
        </row>
        <row r="309">
          <cell r="F309">
            <v>20076.114120000002</v>
          </cell>
        </row>
        <row r="310">
          <cell r="F310">
            <v>20076.114120000002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9929</v>
          </cell>
        </row>
        <row r="318">
          <cell r="F318">
            <v>9929</v>
          </cell>
        </row>
        <row r="319">
          <cell r="F319">
            <v>9929</v>
          </cell>
        </row>
        <row r="320">
          <cell r="F320">
            <v>9929</v>
          </cell>
        </row>
        <row r="321">
          <cell r="F321">
            <v>9929</v>
          </cell>
        </row>
        <row r="322">
          <cell r="F322">
            <v>5175</v>
          </cell>
        </row>
        <row r="323">
          <cell r="F323">
            <v>4754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2">
          <cell r="F12">
            <v>534989.10784320254</v>
          </cell>
        </row>
        <row r="13">
          <cell r="F13">
            <v>41723.823573802525</v>
          </cell>
        </row>
        <row r="14">
          <cell r="F14">
            <v>2443.1220361400001</v>
          </cell>
        </row>
        <row r="15">
          <cell r="F15">
            <v>2443.1220361400001</v>
          </cell>
        </row>
        <row r="16">
          <cell r="F16">
            <v>2443.1220361400001</v>
          </cell>
        </row>
        <row r="17">
          <cell r="F17">
            <v>2443.1220361400001</v>
          </cell>
        </row>
        <row r="18">
          <cell r="F18">
            <v>2443.1220361400001</v>
          </cell>
        </row>
        <row r="19">
          <cell r="F19">
            <v>1333.38820872</v>
          </cell>
        </row>
        <row r="20">
          <cell r="F20">
            <v>1333.38820872</v>
          </cell>
        </row>
        <row r="21">
          <cell r="F21">
            <v>1333.38820872</v>
          </cell>
        </row>
        <row r="22">
          <cell r="F22">
            <v>1333.38820872</v>
          </cell>
        </row>
        <row r="23">
          <cell r="F23">
            <v>1310.38820872</v>
          </cell>
        </row>
        <row r="24">
          <cell r="F24">
            <v>23</v>
          </cell>
        </row>
        <row r="25">
          <cell r="F25">
            <v>17450.505591419998</v>
          </cell>
        </row>
        <row r="26">
          <cell r="F26">
            <v>17450.505591419998</v>
          </cell>
        </row>
        <row r="27">
          <cell r="F27">
            <v>17450.505591419998</v>
          </cell>
        </row>
        <row r="28">
          <cell r="F28">
            <v>17450.505591419998</v>
          </cell>
        </row>
        <row r="29">
          <cell r="F29">
            <v>15185.492841420002</v>
          </cell>
        </row>
        <row r="30">
          <cell r="F30">
            <v>2155.4127499999963</v>
          </cell>
        </row>
        <row r="31">
          <cell r="F31">
            <v>109.6</v>
          </cell>
        </row>
        <row r="32">
          <cell r="F32">
            <v>0</v>
          </cell>
        </row>
        <row r="33">
          <cell r="F33">
            <v>0</v>
          </cell>
        </row>
        <row r="34">
          <cell r="F34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1">
          <cell r="F41">
            <v>6812.6897682000008</v>
          </cell>
        </row>
        <row r="42">
          <cell r="F42">
            <v>6812.6897682000008</v>
          </cell>
        </row>
        <row r="43">
          <cell r="F43">
            <v>6812.6897682000008</v>
          </cell>
        </row>
        <row r="44">
          <cell r="F44">
            <v>6812.6897682000008</v>
          </cell>
        </row>
        <row r="45">
          <cell r="F45">
            <v>5967.8123682000005</v>
          </cell>
        </row>
        <row r="46">
          <cell r="F46">
            <v>844.87740000000031</v>
          </cell>
        </row>
        <row r="47">
          <cell r="F47">
            <v>0</v>
          </cell>
        </row>
        <row r="48">
          <cell r="F48">
            <v>0</v>
          </cell>
        </row>
        <row r="49">
          <cell r="F49">
            <v>0</v>
          </cell>
        </row>
        <row r="50">
          <cell r="F50">
            <v>0</v>
          </cell>
        </row>
        <row r="51">
          <cell r="F51">
            <v>0</v>
          </cell>
        </row>
        <row r="52">
          <cell r="F52">
            <v>0</v>
          </cell>
        </row>
        <row r="53">
          <cell r="F53">
            <v>0</v>
          </cell>
        </row>
        <row r="54">
          <cell r="F54">
            <v>0</v>
          </cell>
        </row>
        <row r="55">
          <cell r="F55">
            <v>0</v>
          </cell>
        </row>
        <row r="56">
          <cell r="F56">
            <v>0</v>
          </cell>
        </row>
        <row r="57">
          <cell r="F57">
            <v>0</v>
          </cell>
        </row>
        <row r="58">
          <cell r="F58">
            <v>13684.11796932252</v>
          </cell>
        </row>
        <row r="59">
          <cell r="F59">
            <v>11509.4764316</v>
          </cell>
        </row>
        <row r="60">
          <cell r="F60">
            <v>1323.3054000000002</v>
          </cell>
        </row>
        <row r="61">
          <cell r="F61">
            <v>1323.3054000000002</v>
          </cell>
        </row>
        <row r="62">
          <cell r="F62">
            <v>401</v>
          </cell>
        </row>
        <row r="63">
          <cell r="F63">
            <v>0</v>
          </cell>
        </row>
        <row r="64">
          <cell r="F64">
            <v>434.34720000000004</v>
          </cell>
        </row>
        <row r="65">
          <cell r="F65">
            <v>55</v>
          </cell>
        </row>
        <row r="66">
          <cell r="F66">
            <v>408.95820000000003</v>
          </cell>
        </row>
        <row r="67">
          <cell r="F67">
            <v>24</v>
          </cell>
        </row>
        <row r="68">
          <cell r="F68">
            <v>10186.171031599999</v>
          </cell>
        </row>
        <row r="69">
          <cell r="F69">
            <v>10186.171031599999</v>
          </cell>
        </row>
        <row r="70">
          <cell r="F70">
            <v>7781.4210315999999</v>
          </cell>
        </row>
        <row r="71">
          <cell r="F71">
            <v>2391.7499999999991</v>
          </cell>
        </row>
        <row r="72">
          <cell r="F72">
            <v>13</v>
          </cell>
        </row>
        <row r="73">
          <cell r="F73">
            <v>1283.6183377225198</v>
          </cell>
        </row>
        <row r="74">
          <cell r="F74">
            <v>1283.6183377225198</v>
          </cell>
        </row>
        <row r="75">
          <cell r="F75">
            <v>1283.6183377225198</v>
          </cell>
        </row>
        <row r="76">
          <cell r="F76">
            <v>1004.4785377225199</v>
          </cell>
        </row>
        <row r="77">
          <cell r="F77">
            <v>279.13979999999981</v>
          </cell>
        </row>
        <row r="78">
          <cell r="F78">
            <v>0</v>
          </cell>
        </row>
        <row r="79">
          <cell r="F79">
            <v>0</v>
          </cell>
        </row>
        <row r="80">
          <cell r="F80">
            <v>0</v>
          </cell>
        </row>
        <row r="81">
          <cell r="F81">
            <v>0</v>
          </cell>
        </row>
        <row r="82">
          <cell r="F82">
            <v>891.02320000000009</v>
          </cell>
        </row>
        <row r="83">
          <cell r="F83">
            <v>50</v>
          </cell>
        </row>
        <row r="84">
          <cell r="F84">
            <v>50</v>
          </cell>
        </row>
        <row r="85">
          <cell r="F85">
            <v>50</v>
          </cell>
        </row>
        <row r="86">
          <cell r="F86">
            <v>841.02320000000009</v>
          </cell>
        </row>
        <row r="87">
          <cell r="F87">
            <v>841.02320000000009</v>
          </cell>
        </row>
        <row r="88">
          <cell r="F88">
            <v>35.1</v>
          </cell>
        </row>
        <row r="89">
          <cell r="F89">
            <v>805.92320000000007</v>
          </cell>
        </row>
        <row r="90">
          <cell r="F90">
            <v>2577.55522664</v>
          </cell>
        </row>
        <row r="91">
          <cell r="F91">
            <v>2577.55522664</v>
          </cell>
        </row>
        <row r="92">
          <cell r="F92">
            <v>2577.55522664</v>
          </cell>
        </row>
        <row r="93">
          <cell r="F93">
            <v>0</v>
          </cell>
        </row>
        <row r="94">
          <cell r="F94">
            <v>0</v>
          </cell>
        </row>
        <row r="95">
          <cell r="F95">
            <v>0</v>
          </cell>
        </row>
        <row r="96">
          <cell r="F96">
            <v>0</v>
          </cell>
        </row>
        <row r="97">
          <cell r="F97">
            <v>2577.55522664</v>
          </cell>
        </row>
        <row r="98">
          <cell r="F98">
            <v>2541.05522664</v>
          </cell>
        </row>
        <row r="99">
          <cell r="F99">
            <v>33.5</v>
          </cell>
        </row>
        <row r="100">
          <cell r="F100">
            <v>3</v>
          </cell>
        </row>
        <row r="101">
          <cell r="F101">
            <v>2541.05522664</v>
          </cell>
        </row>
        <row r="102">
          <cell r="F102">
            <v>72211.335918580007</v>
          </cell>
        </row>
        <row r="103">
          <cell r="F103">
            <v>72.8</v>
          </cell>
        </row>
        <row r="104">
          <cell r="F104">
            <v>72.8</v>
          </cell>
        </row>
        <row r="105">
          <cell r="F105">
            <v>72.8</v>
          </cell>
        </row>
        <row r="106">
          <cell r="F106">
            <v>72.8</v>
          </cell>
        </row>
        <row r="107">
          <cell r="F107">
            <v>72.8</v>
          </cell>
        </row>
        <row r="108">
          <cell r="F108">
            <v>6028.5359185800007</v>
          </cell>
        </row>
        <row r="109">
          <cell r="F109">
            <v>6028.5359185800007</v>
          </cell>
        </row>
        <row r="110">
          <cell r="F110">
            <v>172.8</v>
          </cell>
        </row>
        <row r="111">
          <cell r="F111">
            <v>172.8</v>
          </cell>
        </row>
        <row r="112">
          <cell r="F112">
            <v>172.8</v>
          </cell>
        </row>
        <row r="113">
          <cell r="F113">
            <v>5855.7359185800005</v>
          </cell>
        </row>
        <row r="114">
          <cell r="F114">
            <v>3427.0159185800003</v>
          </cell>
        </row>
        <row r="115">
          <cell r="F115">
            <v>3166.7559185800001</v>
          </cell>
        </row>
        <row r="116">
          <cell r="F116">
            <v>260.26000000000022</v>
          </cell>
        </row>
        <row r="117">
          <cell r="F117">
            <v>0</v>
          </cell>
        </row>
        <row r="118">
          <cell r="F118">
            <v>2428.7200000000003</v>
          </cell>
        </row>
        <row r="119">
          <cell r="F119">
            <v>2428.7200000000003</v>
          </cell>
        </row>
        <row r="120">
          <cell r="F120">
            <v>0</v>
          </cell>
        </row>
        <row r="121">
          <cell r="F121">
            <v>0</v>
          </cell>
        </row>
        <row r="122">
          <cell r="F122">
            <v>0</v>
          </cell>
        </row>
        <row r="123">
          <cell r="F123">
            <v>0</v>
          </cell>
        </row>
        <row r="124">
          <cell r="F124">
            <v>0</v>
          </cell>
        </row>
        <row r="125">
          <cell r="F125">
            <v>61635</v>
          </cell>
        </row>
        <row r="126">
          <cell r="F126">
            <v>61635</v>
          </cell>
        </row>
        <row r="127">
          <cell r="F127">
            <v>61635</v>
          </cell>
        </row>
        <row r="128">
          <cell r="F128">
            <v>0</v>
          </cell>
        </row>
        <row r="129">
          <cell r="F129">
            <v>0</v>
          </cell>
        </row>
        <row r="130">
          <cell r="F130">
            <v>61635</v>
          </cell>
        </row>
        <row r="131">
          <cell r="F131">
            <v>19745</v>
          </cell>
        </row>
        <row r="132">
          <cell r="F132">
            <v>41890</v>
          </cell>
        </row>
        <row r="133">
          <cell r="F133">
            <v>0</v>
          </cell>
        </row>
        <row r="134">
          <cell r="F134">
            <v>0</v>
          </cell>
        </row>
        <row r="135">
          <cell r="F135">
            <v>0</v>
          </cell>
        </row>
        <row r="136">
          <cell r="F136">
            <v>4475</v>
          </cell>
        </row>
        <row r="137">
          <cell r="F137">
            <v>0</v>
          </cell>
        </row>
        <row r="138">
          <cell r="F138">
            <v>0</v>
          </cell>
        </row>
        <row r="139">
          <cell r="F139">
            <v>0</v>
          </cell>
        </row>
        <row r="140">
          <cell r="F140">
            <v>0</v>
          </cell>
        </row>
        <row r="141">
          <cell r="F141">
            <v>286</v>
          </cell>
        </row>
        <row r="142">
          <cell r="F142">
            <v>286</v>
          </cell>
        </row>
        <row r="143">
          <cell r="F143">
            <v>286</v>
          </cell>
        </row>
        <row r="144">
          <cell r="F144">
            <v>286</v>
          </cell>
        </row>
        <row r="145">
          <cell r="F145">
            <v>4189</v>
          </cell>
        </row>
        <row r="146">
          <cell r="F146">
            <v>0</v>
          </cell>
        </row>
        <row r="148">
          <cell r="F148">
            <v>4189</v>
          </cell>
        </row>
        <row r="149">
          <cell r="F149">
            <v>4189</v>
          </cell>
        </row>
        <row r="150">
          <cell r="F150">
            <v>4189</v>
          </cell>
        </row>
        <row r="151">
          <cell r="F151">
            <v>38390.637999999999</v>
          </cell>
        </row>
        <row r="152">
          <cell r="F152">
            <v>0</v>
          </cell>
        </row>
        <row r="153">
          <cell r="F153">
            <v>0</v>
          </cell>
        </row>
        <row r="154">
          <cell r="F154">
            <v>0</v>
          </cell>
        </row>
        <row r="155">
          <cell r="F155">
            <v>0</v>
          </cell>
        </row>
        <row r="156">
          <cell r="F156">
            <v>8051.9380000000001</v>
          </cell>
        </row>
        <row r="157">
          <cell r="F157">
            <v>1932.338</v>
          </cell>
        </row>
        <row r="158">
          <cell r="F158">
            <v>1932.338</v>
          </cell>
        </row>
        <row r="159">
          <cell r="F159">
            <v>1932.338</v>
          </cell>
        </row>
        <row r="160">
          <cell r="F160">
            <v>6119.6</v>
          </cell>
        </row>
        <row r="161">
          <cell r="F161">
            <v>6119.6</v>
          </cell>
        </row>
        <row r="162">
          <cell r="F162">
            <v>6119.6</v>
          </cell>
        </row>
        <row r="163">
          <cell r="F163">
            <v>569.6</v>
          </cell>
        </row>
        <row r="164">
          <cell r="F164">
            <v>5550</v>
          </cell>
        </row>
        <row r="165">
          <cell r="F165">
            <v>30338.7</v>
          </cell>
        </row>
        <row r="166">
          <cell r="F166">
            <v>30338.7</v>
          </cell>
        </row>
        <row r="167">
          <cell r="F167">
            <v>30338.7</v>
          </cell>
        </row>
        <row r="168">
          <cell r="F168">
            <v>30338.7</v>
          </cell>
        </row>
        <row r="169">
          <cell r="F169">
            <v>30338.7</v>
          </cell>
        </row>
        <row r="170">
          <cell r="F170">
            <v>310490.04409816</v>
          </cell>
        </row>
        <row r="171">
          <cell r="F171">
            <v>67833.993645999988</v>
          </cell>
        </row>
        <row r="172">
          <cell r="F172">
            <v>67833.993645999988</v>
          </cell>
        </row>
        <row r="173">
          <cell r="F173">
            <v>67833.993645999988</v>
          </cell>
        </row>
        <row r="174">
          <cell r="F174">
            <v>67833.993645999988</v>
          </cell>
        </row>
        <row r="175">
          <cell r="F175">
            <v>4171.2173999999995</v>
          </cell>
        </row>
        <row r="176">
          <cell r="F176">
            <v>4858.9507999999987</v>
          </cell>
        </row>
        <row r="177">
          <cell r="F177">
            <v>0</v>
          </cell>
        </row>
        <row r="178">
          <cell r="F178">
            <v>18239.731960000001</v>
          </cell>
        </row>
        <row r="179">
          <cell r="F179">
            <v>51.92</v>
          </cell>
        </row>
        <row r="180">
          <cell r="F180">
            <v>8610.8121539999993</v>
          </cell>
        </row>
        <row r="181">
          <cell r="F181">
            <v>367.15180000000146</v>
          </cell>
        </row>
        <row r="182">
          <cell r="F182">
            <v>31534.209531999997</v>
          </cell>
        </row>
        <row r="183">
          <cell r="F183">
            <v>199972.10063500001</v>
          </cell>
        </row>
        <row r="184">
          <cell r="F184">
            <v>199972.10063500001</v>
          </cell>
        </row>
        <row r="185">
          <cell r="F185">
            <v>199972.10063500001</v>
          </cell>
        </row>
        <row r="186">
          <cell r="F186">
            <v>199972.10063500001</v>
          </cell>
        </row>
        <row r="187">
          <cell r="F187">
            <v>781.59059999999999</v>
          </cell>
        </row>
        <row r="188">
          <cell r="F188">
            <v>9894.8944700000011</v>
          </cell>
        </row>
        <row r="189">
          <cell r="F189">
            <v>0</v>
          </cell>
        </row>
        <row r="190">
          <cell r="F190">
            <v>19003.831915000002</v>
          </cell>
        </row>
        <row r="191">
          <cell r="F191">
            <v>614.72</v>
          </cell>
        </row>
        <row r="192">
          <cell r="F192">
            <v>54472.994624999992</v>
          </cell>
        </row>
        <row r="193">
          <cell r="F193">
            <v>2096.1910000000062</v>
          </cell>
        </row>
        <row r="194">
          <cell r="F194">
            <v>101316.07889499998</v>
          </cell>
        </row>
        <row r="195">
          <cell r="F195">
            <v>3752.7545999999998</v>
          </cell>
        </row>
        <row r="196">
          <cell r="F196">
            <v>38.700000000000273</v>
          </cell>
        </row>
        <row r="197">
          <cell r="F197">
            <v>939.94879999999989</v>
          </cell>
        </row>
        <row r="198">
          <cell r="F198">
            <v>362.18501999999995</v>
          </cell>
        </row>
        <row r="199">
          <cell r="F199">
            <v>970.11071000000004</v>
          </cell>
        </row>
        <row r="200">
          <cell r="F200">
            <v>100</v>
          </cell>
        </row>
        <row r="201">
          <cell r="F201">
            <v>5628.1</v>
          </cell>
        </row>
        <row r="202">
          <cell r="F202">
            <v>0</v>
          </cell>
        </row>
        <row r="203">
          <cell r="F203">
            <v>26031.016399999997</v>
          </cell>
        </row>
        <row r="204">
          <cell r="F204">
            <v>26031.016399999997</v>
          </cell>
        </row>
        <row r="205">
          <cell r="F205">
            <v>26031.016399999997</v>
          </cell>
        </row>
        <row r="206">
          <cell r="F206">
            <v>11027.4192</v>
          </cell>
        </row>
        <row r="207">
          <cell r="F207">
            <v>1101.7577999999976</v>
          </cell>
        </row>
        <row r="208">
          <cell r="F208">
            <v>0</v>
          </cell>
        </row>
        <row r="209">
          <cell r="F209">
            <v>13892.339399999999</v>
          </cell>
        </row>
        <row r="210">
          <cell r="F210">
            <v>9.5</v>
          </cell>
        </row>
        <row r="211">
          <cell r="F211">
            <v>100</v>
          </cell>
        </row>
        <row r="212">
          <cell r="F212">
            <v>100</v>
          </cell>
        </row>
        <row r="213">
          <cell r="F213">
            <v>100</v>
          </cell>
        </row>
        <row r="214">
          <cell r="F214">
            <v>100</v>
          </cell>
        </row>
        <row r="215">
          <cell r="F215">
            <v>100</v>
          </cell>
        </row>
        <row r="216">
          <cell r="F216">
            <v>0</v>
          </cell>
        </row>
        <row r="217">
          <cell r="F217">
            <v>0</v>
          </cell>
        </row>
        <row r="218">
          <cell r="F218">
            <v>0</v>
          </cell>
        </row>
        <row r="219">
          <cell r="F219">
            <v>0</v>
          </cell>
        </row>
        <row r="220">
          <cell r="F220">
            <v>3166.7</v>
          </cell>
        </row>
        <row r="221">
          <cell r="F221">
            <v>3166.7</v>
          </cell>
        </row>
        <row r="222">
          <cell r="F222">
            <v>3166.7</v>
          </cell>
        </row>
        <row r="223">
          <cell r="F223">
            <v>0</v>
          </cell>
        </row>
        <row r="224">
          <cell r="F224">
            <v>0</v>
          </cell>
        </row>
        <row r="225">
          <cell r="F225">
            <v>0</v>
          </cell>
        </row>
        <row r="226">
          <cell r="F226">
            <v>0</v>
          </cell>
        </row>
        <row r="227">
          <cell r="F227">
            <v>3166.7</v>
          </cell>
        </row>
        <row r="228">
          <cell r="F228">
            <v>2748</v>
          </cell>
        </row>
        <row r="229">
          <cell r="F229">
            <v>297</v>
          </cell>
        </row>
        <row r="230">
          <cell r="F230">
            <v>121.7</v>
          </cell>
        </row>
        <row r="231">
          <cell r="F231">
            <v>13386.23341716</v>
          </cell>
        </row>
        <row r="232">
          <cell r="F232">
            <v>13386.23341716</v>
          </cell>
        </row>
        <row r="233">
          <cell r="F233">
            <v>150</v>
          </cell>
        </row>
        <row r="234">
          <cell r="F234">
            <v>150</v>
          </cell>
        </row>
        <row r="235">
          <cell r="F235">
            <v>150</v>
          </cell>
        </row>
        <row r="236">
          <cell r="F236">
            <v>13236.23341716</v>
          </cell>
        </row>
        <row r="237">
          <cell r="F237">
            <v>2914.0142730999996</v>
          </cell>
        </row>
        <row r="238">
          <cell r="F238">
            <v>2577.3142730999998</v>
          </cell>
        </row>
        <row r="239">
          <cell r="F239">
            <v>332.49999999999983</v>
          </cell>
        </row>
        <row r="240">
          <cell r="F240">
            <v>4.2</v>
          </cell>
        </row>
        <row r="241">
          <cell r="F241">
            <v>10322.21914406</v>
          </cell>
        </row>
        <row r="242">
          <cell r="F242">
            <v>8919.0613440600009</v>
          </cell>
        </row>
        <row r="243">
          <cell r="F243">
            <v>1395.957799999999</v>
          </cell>
        </row>
        <row r="244">
          <cell r="F244">
            <v>7.2</v>
          </cell>
        </row>
        <row r="245">
          <cell r="F245">
            <v>19058.660668819997</v>
          </cell>
        </row>
        <row r="246">
          <cell r="F246">
            <v>19058.660668819997</v>
          </cell>
        </row>
        <row r="247">
          <cell r="F247">
            <v>19058.660668819997</v>
          </cell>
        </row>
        <row r="248">
          <cell r="F248">
            <v>0</v>
          </cell>
        </row>
        <row r="249">
          <cell r="F249">
            <v>0</v>
          </cell>
        </row>
        <row r="250">
          <cell r="F250">
            <v>0</v>
          </cell>
        </row>
        <row r="251">
          <cell r="F251">
            <v>0</v>
          </cell>
        </row>
        <row r="252">
          <cell r="F252">
            <v>0</v>
          </cell>
        </row>
        <row r="253">
          <cell r="F253">
            <v>0</v>
          </cell>
        </row>
        <row r="254">
          <cell r="F254">
            <v>19058.660668819997</v>
          </cell>
        </row>
        <row r="255">
          <cell r="F255">
            <v>15421.86066882</v>
          </cell>
        </row>
        <row r="256">
          <cell r="F256">
            <v>3636.7999999999975</v>
          </cell>
        </row>
        <row r="257">
          <cell r="F257">
            <v>0</v>
          </cell>
        </row>
        <row r="258">
          <cell r="F258">
            <v>0</v>
          </cell>
        </row>
        <row r="259">
          <cell r="F259">
            <v>19222.900000000001</v>
          </cell>
        </row>
        <row r="260">
          <cell r="F260">
            <v>3814</v>
          </cell>
        </row>
        <row r="261">
          <cell r="F261">
            <v>3814</v>
          </cell>
        </row>
        <row r="262">
          <cell r="F262">
            <v>3814</v>
          </cell>
        </row>
        <row r="263">
          <cell r="F263">
            <v>3814</v>
          </cell>
        </row>
        <row r="264">
          <cell r="F264">
            <v>3814</v>
          </cell>
        </row>
        <row r="265">
          <cell r="F265">
            <v>5033.5</v>
          </cell>
        </row>
        <row r="266">
          <cell r="F266">
            <v>0</v>
          </cell>
        </row>
        <row r="267">
          <cell r="F267">
            <v>0</v>
          </cell>
        </row>
        <row r="268">
          <cell r="F268">
            <v>0</v>
          </cell>
        </row>
        <row r="269">
          <cell r="F269">
            <v>0</v>
          </cell>
        </row>
        <row r="270">
          <cell r="F270">
            <v>3036.9</v>
          </cell>
        </row>
        <row r="271">
          <cell r="F271">
            <v>3036.9</v>
          </cell>
        </row>
        <row r="272">
          <cell r="F272">
            <v>3036.9</v>
          </cell>
        </row>
        <row r="273">
          <cell r="F273">
            <v>3036.9</v>
          </cell>
        </row>
        <row r="274">
          <cell r="F274">
            <v>0</v>
          </cell>
        </row>
        <row r="275">
          <cell r="F275">
            <v>0</v>
          </cell>
        </row>
        <row r="276">
          <cell r="F276">
            <v>0</v>
          </cell>
        </row>
        <row r="277">
          <cell r="F277">
            <v>0</v>
          </cell>
        </row>
        <row r="278">
          <cell r="F278">
            <v>1996.6</v>
          </cell>
        </row>
        <row r="279">
          <cell r="F279">
            <v>1996.6</v>
          </cell>
        </row>
        <row r="280">
          <cell r="F280">
            <v>1996.6</v>
          </cell>
        </row>
        <row r="281">
          <cell r="F281">
            <v>1996.6</v>
          </cell>
        </row>
        <row r="282">
          <cell r="F282">
            <v>9875.2000000000007</v>
          </cell>
        </row>
        <row r="283">
          <cell r="F283">
            <v>9875.2000000000007</v>
          </cell>
        </row>
        <row r="284">
          <cell r="F284">
            <v>9261.2000000000007</v>
          </cell>
        </row>
        <row r="285">
          <cell r="F285">
            <v>9261.2000000000007</v>
          </cell>
        </row>
        <row r="286">
          <cell r="F286">
            <v>346.2</v>
          </cell>
        </row>
        <row r="287">
          <cell r="F287">
            <v>0</v>
          </cell>
        </row>
        <row r="288">
          <cell r="F288">
            <v>0</v>
          </cell>
        </row>
        <row r="289">
          <cell r="F289">
            <v>0</v>
          </cell>
        </row>
        <row r="290">
          <cell r="F290">
            <v>0</v>
          </cell>
        </row>
        <row r="291">
          <cell r="F291">
            <v>8915</v>
          </cell>
        </row>
        <row r="292">
          <cell r="F292">
            <v>0</v>
          </cell>
        </row>
        <row r="293">
          <cell r="F293">
            <v>0</v>
          </cell>
        </row>
        <row r="294">
          <cell r="F294">
            <v>614</v>
          </cell>
        </row>
        <row r="295">
          <cell r="F295">
            <v>614</v>
          </cell>
        </row>
        <row r="296">
          <cell r="F296">
            <v>614</v>
          </cell>
        </row>
        <row r="297">
          <cell r="F297">
            <v>500.2</v>
          </cell>
        </row>
        <row r="298">
          <cell r="F298">
            <v>500.2</v>
          </cell>
        </row>
        <row r="299">
          <cell r="F299">
            <v>500.2</v>
          </cell>
        </row>
        <row r="300">
          <cell r="F300">
            <v>20879.1503572</v>
          </cell>
        </row>
        <row r="301">
          <cell r="F301">
            <v>150</v>
          </cell>
        </row>
        <row r="302">
          <cell r="F302">
            <v>150</v>
          </cell>
        </row>
        <row r="303">
          <cell r="F303">
            <v>150</v>
          </cell>
        </row>
        <row r="304">
          <cell r="F304">
            <v>150</v>
          </cell>
        </row>
        <row r="305">
          <cell r="F305">
            <v>150</v>
          </cell>
        </row>
        <row r="306">
          <cell r="F306">
            <v>20729.1503572</v>
          </cell>
        </row>
        <row r="307">
          <cell r="F307">
            <v>20729.1503572</v>
          </cell>
        </row>
        <row r="308">
          <cell r="F308">
            <v>20729.1503572</v>
          </cell>
        </row>
        <row r="309">
          <cell r="F309">
            <v>20729.1503572</v>
          </cell>
        </row>
        <row r="310">
          <cell r="F310">
            <v>20729.1503572</v>
          </cell>
        </row>
        <row r="311">
          <cell r="F311">
            <v>0</v>
          </cell>
        </row>
        <row r="312">
          <cell r="F312">
            <v>0</v>
          </cell>
        </row>
        <row r="313">
          <cell r="F313">
            <v>0</v>
          </cell>
        </row>
        <row r="314">
          <cell r="F314">
            <v>0</v>
          </cell>
        </row>
        <row r="315">
          <cell r="F315">
            <v>0</v>
          </cell>
        </row>
        <row r="316">
          <cell r="F316">
            <v>0</v>
          </cell>
        </row>
        <row r="317">
          <cell r="F317">
            <v>10435</v>
          </cell>
        </row>
        <row r="318">
          <cell r="F318">
            <v>10435</v>
          </cell>
        </row>
        <row r="319">
          <cell r="F319">
            <v>10435</v>
          </cell>
        </row>
        <row r="320">
          <cell r="F320">
            <v>10435</v>
          </cell>
        </row>
        <row r="321">
          <cell r="F321">
            <v>10435</v>
          </cell>
        </row>
        <row r="322">
          <cell r="F322">
            <v>5490</v>
          </cell>
        </row>
        <row r="323">
          <cell r="F323">
            <v>4945</v>
          </cell>
        </row>
        <row r="324">
          <cell r="F324">
            <v>0</v>
          </cell>
        </row>
        <row r="325">
          <cell r="F325">
            <v>0</v>
          </cell>
        </row>
        <row r="326">
          <cell r="F326">
            <v>0</v>
          </cell>
        </row>
        <row r="327">
          <cell r="F327">
            <v>0</v>
          </cell>
        </row>
        <row r="328">
          <cell r="F328">
            <v>0</v>
          </cell>
        </row>
        <row r="329">
          <cell r="F329">
            <v>0</v>
          </cell>
        </row>
        <row r="330">
          <cell r="F330">
            <v>0</v>
          </cell>
        </row>
        <row r="331">
          <cell r="F331">
            <v>0</v>
          </cell>
        </row>
        <row r="332">
          <cell r="F332">
            <v>0</v>
          </cell>
        </row>
        <row r="333">
          <cell r="F333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9">
          <cell r="G19">
            <v>1284.6471999999999</v>
          </cell>
        </row>
        <row r="20">
          <cell r="G20">
            <v>23</v>
          </cell>
        </row>
        <row r="27">
          <cell r="G27">
            <v>2395.0814</v>
          </cell>
        </row>
        <row r="32">
          <cell r="G32">
            <v>14886.574200000001</v>
          </cell>
        </row>
        <row r="33">
          <cell r="G33">
            <v>3480.3999999999983</v>
          </cell>
        </row>
        <row r="34">
          <cell r="G34">
            <v>109.6</v>
          </cell>
        </row>
        <row r="37">
          <cell r="G37">
            <v>889.40159999999992</v>
          </cell>
        </row>
        <row r="38">
          <cell r="G38">
            <v>116.69999999999999</v>
          </cell>
        </row>
        <row r="43">
          <cell r="G43">
            <v>0</v>
          </cell>
        </row>
        <row r="48">
          <cell r="G48">
            <v>0</v>
          </cell>
        </row>
        <row r="53">
          <cell r="G53">
            <v>100</v>
          </cell>
        </row>
        <row r="58">
          <cell r="G58">
            <v>371.59079999999994</v>
          </cell>
        </row>
        <row r="59">
          <cell r="G59">
            <v>1.3999999999999773</v>
          </cell>
        </row>
        <row r="60">
          <cell r="G60">
            <v>391.12079999999997</v>
          </cell>
        </row>
        <row r="61">
          <cell r="G61">
            <v>23.899999999999977</v>
          </cell>
        </row>
        <row r="62">
          <cell r="G62">
            <v>378.23099999999999</v>
          </cell>
        </row>
        <row r="63">
          <cell r="G63">
            <v>27.800000000000011</v>
          </cell>
        </row>
        <row r="69">
          <cell r="G69">
            <v>72.8</v>
          </cell>
        </row>
        <row r="74">
          <cell r="G74">
            <v>600</v>
          </cell>
        </row>
        <row r="79">
          <cell r="G79">
            <v>2500</v>
          </cell>
        </row>
        <row r="81">
          <cell r="G81">
            <v>14274</v>
          </cell>
        </row>
        <row r="82">
          <cell r="G82">
            <v>61455.7</v>
          </cell>
        </row>
        <row r="84">
          <cell r="G84">
            <v>0</v>
          </cell>
        </row>
        <row r="85">
          <cell r="G85">
            <v>3000</v>
          </cell>
        </row>
        <row r="90">
          <cell r="G90">
            <v>0</v>
          </cell>
        </row>
        <row r="96">
          <cell r="G96">
            <v>4025</v>
          </cell>
        </row>
        <row r="101">
          <cell r="G101">
            <v>3495.0639999999999</v>
          </cell>
        </row>
        <row r="105">
          <cell r="G105">
            <v>1932.338</v>
          </cell>
        </row>
        <row r="110">
          <cell r="G110">
            <v>0</v>
          </cell>
        </row>
        <row r="116">
          <cell r="G116">
            <v>100</v>
          </cell>
        </row>
        <row r="122">
          <cell r="G122">
            <v>2777.0782199999999</v>
          </cell>
        </row>
        <row r="126">
          <cell r="G126">
            <v>0</v>
          </cell>
        </row>
        <row r="129">
          <cell r="G129">
            <v>500.2</v>
          </cell>
        </row>
        <row r="134">
          <cell r="G134">
            <v>0</v>
          </cell>
        </row>
        <row r="141">
          <cell r="G141">
            <v>970.38059999999996</v>
          </cell>
        </row>
        <row r="142">
          <cell r="G142">
            <v>274.64580000000001</v>
          </cell>
        </row>
        <row r="148">
          <cell r="G148">
            <v>4171.2173999999995</v>
          </cell>
        </row>
        <row r="149">
          <cell r="G149">
            <v>5410.9814000000015</v>
          </cell>
        </row>
        <row r="150">
          <cell r="G150">
            <v>48.2</v>
          </cell>
        </row>
        <row r="151">
          <cell r="G151">
            <v>20413.064400000003</v>
          </cell>
        </row>
        <row r="152">
          <cell r="G152">
            <v>64.900000000000006</v>
          </cell>
        </row>
        <row r="153">
          <cell r="G153">
            <v>7969.4117999999999</v>
          </cell>
        </row>
        <row r="154">
          <cell r="G154">
            <v>367.15180000000146</v>
          </cell>
        </row>
        <row r="155">
          <cell r="G155">
            <v>30720.197000000004</v>
          </cell>
        </row>
        <row r="160">
          <cell r="G160">
            <v>781.59059999999999</v>
          </cell>
        </row>
        <row r="161">
          <cell r="G161">
            <v>13714.751</v>
          </cell>
        </row>
        <row r="162">
          <cell r="G162">
            <v>671.4</v>
          </cell>
        </row>
        <row r="163">
          <cell r="G163">
            <v>26094.397200000003</v>
          </cell>
        </row>
        <row r="164">
          <cell r="G164">
            <v>768.40000000000009</v>
          </cell>
        </row>
        <row r="165">
          <cell r="G165">
            <v>54472.994624999992</v>
          </cell>
        </row>
        <row r="166">
          <cell r="G166">
            <v>2096.1910000000062</v>
          </cell>
        </row>
        <row r="167">
          <cell r="G167">
            <v>101316.07889499998</v>
          </cell>
        </row>
        <row r="168">
          <cell r="G168">
            <v>4026.3047999999999</v>
          </cell>
        </row>
        <row r="169">
          <cell r="G169">
            <v>65.400000000000546</v>
          </cell>
        </row>
        <row r="170">
          <cell r="G170">
            <v>982.20279999999991</v>
          </cell>
        </row>
        <row r="171">
          <cell r="G171">
            <v>363.01199999999994</v>
          </cell>
        </row>
        <row r="172">
          <cell r="G172">
            <v>972.42599999999993</v>
          </cell>
        </row>
        <row r="173">
          <cell r="G173">
            <v>100</v>
          </cell>
        </row>
        <row r="174">
          <cell r="G174">
            <v>1117</v>
          </cell>
        </row>
        <row r="175">
          <cell r="G175">
            <v>2259.1999999999998</v>
          </cell>
        </row>
        <row r="179">
          <cell r="G179">
            <v>11027.4192</v>
          </cell>
        </row>
        <row r="180">
          <cell r="G180">
            <v>1422.2243999999992</v>
          </cell>
        </row>
        <row r="181">
          <cell r="G181">
            <v>18</v>
          </cell>
        </row>
        <row r="182">
          <cell r="G182">
            <v>14213.654799999998</v>
          </cell>
        </row>
        <row r="183">
          <cell r="G183">
            <v>9.5</v>
          </cell>
        </row>
        <row r="188">
          <cell r="G188">
            <v>0</v>
          </cell>
        </row>
        <row r="189">
          <cell r="G189">
            <v>0</v>
          </cell>
        </row>
        <row r="190">
          <cell r="G190">
            <v>0</v>
          </cell>
        </row>
        <row r="192">
          <cell r="G192">
            <v>2748</v>
          </cell>
        </row>
        <row r="193">
          <cell r="G193">
            <v>275</v>
          </cell>
        </row>
        <row r="194">
          <cell r="G194">
            <v>121.7</v>
          </cell>
        </row>
        <row r="199">
          <cell r="G199">
            <v>300</v>
          </cell>
        </row>
        <row r="202">
          <cell r="G202">
            <v>2526.5309999999999</v>
          </cell>
        </row>
        <row r="203">
          <cell r="G203">
            <v>372.49999999999983</v>
          </cell>
        </row>
        <row r="204">
          <cell r="G204">
            <v>4.2</v>
          </cell>
        </row>
        <row r="206">
          <cell r="G206">
            <v>8743.3205999999991</v>
          </cell>
        </row>
        <row r="207">
          <cell r="G207">
            <v>2117.981200000002</v>
          </cell>
        </row>
        <row r="208">
          <cell r="G208">
            <v>7.2</v>
          </cell>
        </row>
        <row r="214">
          <cell r="G214">
            <v>455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8">
          <cell r="G218">
            <v>0</v>
          </cell>
        </row>
        <row r="219">
          <cell r="G219">
            <v>7888</v>
          </cell>
        </row>
        <row r="220">
          <cell r="G220">
            <v>0</v>
          </cell>
        </row>
        <row r="221">
          <cell r="G221">
            <v>0</v>
          </cell>
        </row>
        <row r="224">
          <cell r="G224">
            <v>614</v>
          </cell>
        </row>
        <row r="230">
          <cell r="G230">
            <v>300</v>
          </cell>
        </row>
        <row r="235">
          <cell r="G235">
            <v>22222.572</v>
          </cell>
        </row>
        <row r="242">
          <cell r="G242">
            <v>7990.723</v>
          </cell>
        </row>
        <row r="243">
          <cell r="G243">
            <v>2871.1999999999989</v>
          </cell>
        </row>
        <row r="244">
          <cell r="G244">
            <v>13</v>
          </cell>
        </row>
        <row r="248">
          <cell r="G248">
            <v>50</v>
          </cell>
        </row>
        <row r="251">
          <cell r="G251">
            <v>35.4</v>
          </cell>
        </row>
        <row r="252">
          <cell r="G252">
            <v>805.6232</v>
          </cell>
        </row>
        <row r="257">
          <cell r="G257">
            <v>50</v>
          </cell>
        </row>
        <row r="259">
          <cell r="G259">
            <v>0</v>
          </cell>
        </row>
        <row r="261">
          <cell r="G261">
            <v>2496.9863999999998</v>
          </cell>
        </row>
        <row r="262">
          <cell r="G262">
            <v>217.5</v>
          </cell>
        </row>
        <row r="263">
          <cell r="G263">
            <v>3</v>
          </cell>
        </row>
        <row r="269">
          <cell r="G269">
            <v>299</v>
          </cell>
        </row>
        <row r="272">
          <cell r="G272">
            <v>3104.5258000000003</v>
          </cell>
        </row>
        <row r="273">
          <cell r="G273">
            <v>493.5</v>
          </cell>
        </row>
        <row r="274">
          <cell r="G274">
            <v>0</v>
          </cell>
        </row>
        <row r="276">
          <cell r="G276">
            <v>2429.2200000000003</v>
          </cell>
        </row>
        <row r="281">
          <cell r="G281">
            <v>700</v>
          </cell>
        </row>
        <row r="287">
          <cell r="G287">
            <v>4232.62</v>
          </cell>
        </row>
        <row r="288">
          <cell r="G288">
            <v>0</v>
          </cell>
        </row>
        <row r="294">
          <cell r="G294">
            <v>0</v>
          </cell>
        </row>
        <row r="299">
          <cell r="G299">
            <v>3</v>
          </cell>
        </row>
        <row r="301">
          <cell r="G301">
            <v>10.4</v>
          </cell>
        </row>
        <row r="302">
          <cell r="G302">
            <v>0</v>
          </cell>
        </row>
        <row r="305">
          <cell r="G305">
            <v>36302.682199999996</v>
          </cell>
        </row>
        <row r="306">
          <cell r="G306">
            <v>2096.6999999999953</v>
          </cell>
        </row>
        <row r="308">
          <cell r="G308">
            <v>6</v>
          </cell>
        </row>
        <row r="314">
          <cell r="G314">
            <v>2378</v>
          </cell>
        </row>
        <row r="321">
          <cell r="G321">
            <v>6173.723</v>
          </cell>
        </row>
        <row r="322">
          <cell r="G322">
            <v>1131.5999999999995</v>
          </cell>
        </row>
        <row r="323">
          <cell r="G323">
            <v>0</v>
          </cell>
        </row>
        <row r="328">
          <cell r="G328">
            <v>3000</v>
          </cell>
        </row>
        <row r="334">
          <cell r="G334">
            <v>3814</v>
          </cell>
        </row>
        <row r="339">
          <cell r="G339">
            <v>0</v>
          </cell>
        </row>
        <row r="345">
          <cell r="G345">
            <v>4</v>
          </cell>
        </row>
        <row r="351">
          <cell r="G351">
            <v>4890</v>
          </cell>
        </row>
        <row r="352">
          <cell r="G352">
            <v>5716</v>
          </cell>
        </row>
        <row r="357">
          <cell r="G357">
            <v>16639.96</v>
          </cell>
        </row>
        <row r="358">
          <cell r="G358">
            <v>0</v>
          </cell>
        </row>
      </sheetData>
      <sheetData sheetId="12">
        <row r="224">
          <cell r="G224">
            <v>2496.9863999999998</v>
          </cell>
        </row>
        <row r="266">
          <cell r="G266">
            <v>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3"/>
  <sheetViews>
    <sheetView tabSelected="1" workbookViewId="0">
      <selection sqref="A1:H333"/>
    </sheetView>
  </sheetViews>
  <sheetFormatPr defaultRowHeight="15" x14ac:dyDescent="0.25"/>
  <cols>
    <col min="1" max="1" width="73.5703125" customWidth="1"/>
    <col min="2" max="2" width="9.140625" customWidth="1"/>
    <col min="3" max="3" width="10" customWidth="1"/>
    <col min="4" max="4" width="19.42578125" customWidth="1"/>
    <col min="5" max="5" width="8.85546875" customWidth="1"/>
    <col min="6" max="8" width="17.42578125" customWidth="1"/>
  </cols>
  <sheetData>
    <row r="1" spans="1:8" ht="33.75" customHeight="1" x14ac:dyDescent="0.25">
      <c r="A1" s="2"/>
      <c r="B1" s="2"/>
      <c r="C1" s="2"/>
      <c r="D1" s="3" t="s">
        <v>0</v>
      </c>
      <c r="E1" s="3"/>
      <c r="F1" s="3"/>
      <c r="G1" s="4"/>
      <c r="H1" s="4"/>
    </row>
    <row r="2" spans="1:8" ht="35.25" customHeight="1" x14ac:dyDescent="0.25">
      <c r="A2" s="2"/>
      <c r="B2" s="2"/>
      <c r="C2" s="2"/>
      <c r="D2" s="3"/>
      <c r="E2" s="3"/>
      <c r="F2" s="3"/>
      <c r="G2" s="4"/>
      <c r="H2" s="4"/>
    </row>
    <row r="3" spans="1:8" ht="29.25" customHeight="1" x14ac:dyDescent="0.25">
      <c r="A3" s="2"/>
      <c r="B3" s="2"/>
      <c r="C3" s="2"/>
      <c r="D3" s="3"/>
      <c r="E3" s="3"/>
      <c r="F3" s="3"/>
      <c r="G3" s="4"/>
      <c r="H3" s="4"/>
    </row>
    <row r="4" spans="1:8" ht="16.5" x14ac:dyDescent="0.25">
      <c r="A4" s="2"/>
      <c r="B4" s="2"/>
      <c r="C4" s="2"/>
      <c r="D4" s="3"/>
      <c r="E4" s="3"/>
      <c r="F4" s="3"/>
      <c r="G4" s="4"/>
      <c r="H4" s="4"/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ht="92.25" customHeight="1" x14ac:dyDescent="0.3">
      <c r="A6" s="5" t="s">
        <v>1</v>
      </c>
      <c r="B6" s="5"/>
      <c r="C6" s="5"/>
      <c r="D6" s="5"/>
      <c r="E6" s="5"/>
      <c r="F6" s="5"/>
      <c r="G6" s="6"/>
      <c r="H6" s="6"/>
    </row>
    <row r="7" spans="1:8" x14ac:dyDescent="0.25">
      <c r="A7" s="2"/>
      <c r="B7" s="2"/>
      <c r="C7" s="2"/>
      <c r="D7" s="2"/>
      <c r="E7" s="2"/>
      <c r="F7" s="2"/>
      <c r="G7" s="2"/>
      <c r="H7" s="2"/>
    </row>
    <row r="8" spans="1:8" ht="19.5" thickBot="1" x14ac:dyDescent="0.35">
      <c r="A8" s="7"/>
      <c r="B8" s="7"/>
      <c r="C8" s="7"/>
      <c r="D8" s="7"/>
      <c r="E8" s="7"/>
      <c r="F8" s="7"/>
      <c r="G8" s="7"/>
      <c r="H8" s="8" t="s">
        <v>2</v>
      </c>
    </row>
    <row r="9" spans="1:8" ht="18.75" x14ac:dyDescent="0.3">
      <c r="A9" s="9" t="s">
        <v>3</v>
      </c>
      <c r="B9" s="9" t="s">
        <v>4</v>
      </c>
      <c r="C9" s="9" t="s">
        <v>5</v>
      </c>
      <c r="D9" s="9" t="s">
        <v>6</v>
      </c>
      <c r="E9" s="9" t="s">
        <v>7</v>
      </c>
      <c r="F9" s="10" t="s">
        <v>8</v>
      </c>
      <c r="G9" s="10" t="s">
        <v>8</v>
      </c>
      <c r="H9" s="10" t="s">
        <v>8</v>
      </c>
    </row>
    <row r="10" spans="1:8" ht="19.5" thickBot="1" x14ac:dyDescent="0.35">
      <c r="A10" s="11"/>
      <c r="B10" s="11"/>
      <c r="C10" s="11"/>
      <c r="D10" s="11"/>
      <c r="E10" s="11"/>
      <c r="F10" s="8" t="s">
        <v>9</v>
      </c>
      <c r="G10" s="8" t="s">
        <v>10</v>
      </c>
      <c r="H10" s="8" t="s">
        <v>11</v>
      </c>
    </row>
    <row r="11" spans="1:8" ht="19.5" thickBot="1" x14ac:dyDescent="0.35">
      <c r="A11" s="12">
        <v>1</v>
      </c>
      <c r="B11" s="13">
        <v>2</v>
      </c>
      <c r="C11" s="13">
        <v>3</v>
      </c>
      <c r="D11" s="13">
        <v>4</v>
      </c>
      <c r="E11" s="13">
        <v>5</v>
      </c>
      <c r="F11" s="14">
        <v>6</v>
      </c>
      <c r="G11" s="14">
        <v>7</v>
      </c>
      <c r="H11" s="14">
        <v>8</v>
      </c>
    </row>
    <row r="12" spans="1:8" ht="19.5" thickBot="1" x14ac:dyDescent="0.35">
      <c r="A12" s="15" t="s">
        <v>12</v>
      </c>
      <c r="B12" s="16"/>
      <c r="C12" s="16"/>
      <c r="D12" s="16"/>
      <c r="E12" s="16"/>
      <c r="F12" s="17">
        <f>+F13+F90+F102+F170+F245+F259+F300+F311+F317+F151</f>
        <v>582768.29314000008</v>
      </c>
      <c r="G12" s="17">
        <f>[1]функционал!F12</f>
        <v>486935.21104939998</v>
      </c>
      <c r="H12" s="17">
        <f>[2]функционал!F12</f>
        <v>534989.10784320254</v>
      </c>
    </row>
    <row r="13" spans="1:8" ht="19.5" thickBot="1" x14ac:dyDescent="0.35">
      <c r="A13" s="15" t="s">
        <v>13</v>
      </c>
      <c r="B13" s="18" t="s">
        <v>14</v>
      </c>
      <c r="C13" s="18"/>
      <c r="D13" s="16"/>
      <c r="E13" s="16"/>
      <c r="F13" s="17">
        <f>+F14+F19+F25+F41+F53+F58+F48+F36</f>
        <v>47795.742599999998</v>
      </c>
      <c r="G13" s="17">
        <f>[1]функционал!F13</f>
        <v>41029.167705999993</v>
      </c>
      <c r="H13" s="17">
        <f>[2]функционал!F13</f>
        <v>41723.823573802525</v>
      </c>
    </row>
    <row r="14" spans="1:8" ht="38.25" thickBot="1" x14ac:dyDescent="0.35">
      <c r="A14" s="19" t="s">
        <v>15</v>
      </c>
      <c r="B14" s="20" t="s">
        <v>14</v>
      </c>
      <c r="C14" s="20" t="s">
        <v>16</v>
      </c>
      <c r="D14" s="21"/>
      <c r="E14" s="20"/>
      <c r="F14" s="22">
        <f>+F15</f>
        <v>2395.0814</v>
      </c>
      <c r="G14" s="22">
        <f>[1]функционал!F14</f>
        <v>2418.9822140000001</v>
      </c>
      <c r="H14" s="22">
        <f>[2]функционал!F14</f>
        <v>2443.1220361400001</v>
      </c>
    </row>
    <row r="15" spans="1:8" ht="38.25" thickBot="1" x14ac:dyDescent="0.35">
      <c r="A15" s="23" t="s">
        <v>17</v>
      </c>
      <c r="B15" s="24" t="s">
        <v>14</v>
      </c>
      <c r="C15" s="24" t="s">
        <v>16</v>
      </c>
      <c r="D15" s="25" t="s">
        <v>18</v>
      </c>
      <c r="E15" s="24"/>
      <c r="F15" s="26">
        <f>+F16</f>
        <v>2395.0814</v>
      </c>
      <c r="G15" s="26">
        <f>[1]функционал!F15</f>
        <v>2418.9822140000001</v>
      </c>
      <c r="H15" s="26">
        <f>[2]функционал!F15</f>
        <v>2443.1220361400001</v>
      </c>
    </row>
    <row r="16" spans="1:8" ht="38.25" thickBot="1" x14ac:dyDescent="0.35">
      <c r="A16" s="27" t="s">
        <v>19</v>
      </c>
      <c r="B16" s="28" t="s">
        <v>14</v>
      </c>
      <c r="C16" s="28" t="s">
        <v>16</v>
      </c>
      <c r="D16" s="28" t="s">
        <v>20</v>
      </c>
      <c r="E16" s="28"/>
      <c r="F16" s="29">
        <f>+F17</f>
        <v>2395.0814</v>
      </c>
      <c r="G16" s="29">
        <f>[1]функционал!F16</f>
        <v>2418.9822140000001</v>
      </c>
      <c r="H16" s="29">
        <f>[2]функционал!F16</f>
        <v>2443.1220361400001</v>
      </c>
    </row>
    <row r="17" spans="1:8" ht="57" thickBot="1" x14ac:dyDescent="0.35">
      <c r="A17" s="30" t="s">
        <v>21</v>
      </c>
      <c r="B17" s="31" t="s">
        <v>14</v>
      </c>
      <c r="C17" s="31" t="s">
        <v>16</v>
      </c>
      <c r="D17" s="31" t="s">
        <v>22</v>
      </c>
      <c r="E17" s="31"/>
      <c r="F17" s="32">
        <f>F18</f>
        <v>2395.0814</v>
      </c>
      <c r="G17" s="32">
        <f>[1]функционал!F17</f>
        <v>2418.9822140000001</v>
      </c>
      <c r="H17" s="32">
        <f>[2]функционал!F17</f>
        <v>2443.1220361400001</v>
      </c>
    </row>
    <row r="18" spans="1:8" ht="188.25" thickBot="1" x14ac:dyDescent="0.35">
      <c r="A18" s="33" t="s">
        <v>23</v>
      </c>
      <c r="B18" s="34" t="s">
        <v>14</v>
      </c>
      <c r="C18" s="34" t="s">
        <v>16</v>
      </c>
      <c r="D18" s="35" t="s">
        <v>24</v>
      </c>
      <c r="E18" s="35">
        <v>100</v>
      </c>
      <c r="F18" s="36">
        <f>+[3]ведомственная!G27</f>
        <v>2395.0814</v>
      </c>
      <c r="G18" s="36">
        <f>[1]функционал!F18</f>
        <v>2418.9822140000001</v>
      </c>
      <c r="H18" s="36">
        <f>[2]функционал!F18</f>
        <v>2443.1220361400001</v>
      </c>
    </row>
    <row r="19" spans="1:8" ht="57" thickBot="1" x14ac:dyDescent="0.35">
      <c r="A19" s="37" t="s">
        <v>25</v>
      </c>
      <c r="B19" s="38" t="s">
        <v>14</v>
      </c>
      <c r="C19" s="38" t="s">
        <v>26</v>
      </c>
      <c r="D19" s="39"/>
      <c r="E19" s="38"/>
      <c r="F19" s="40">
        <f>+F23+F24</f>
        <v>1307.6471999999999</v>
      </c>
      <c r="G19" s="40">
        <f>[1]функционал!F19</f>
        <v>1320.4536720000001</v>
      </c>
      <c r="H19" s="40">
        <f>[2]функционал!F19</f>
        <v>1333.38820872</v>
      </c>
    </row>
    <row r="20" spans="1:8" ht="38.25" thickBot="1" x14ac:dyDescent="0.35">
      <c r="A20" s="23" t="s">
        <v>17</v>
      </c>
      <c r="B20" s="41" t="s">
        <v>27</v>
      </c>
      <c r="C20" s="41" t="s">
        <v>26</v>
      </c>
      <c r="D20" s="41" t="s">
        <v>18</v>
      </c>
      <c r="E20" s="41"/>
      <c r="F20" s="42">
        <f>F21</f>
        <v>1307.6471999999999</v>
      </c>
      <c r="G20" s="42">
        <f>[1]функционал!F20</f>
        <v>1320.4536720000001</v>
      </c>
      <c r="H20" s="42">
        <f>[2]функционал!F20</f>
        <v>1333.38820872</v>
      </c>
    </row>
    <row r="21" spans="1:8" ht="38.25" thickBot="1" x14ac:dyDescent="0.35">
      <c r="A21" s="43" t="s">
        <v>19</v>
      </c>
      <c r="B21" s="44" t="s">
        <v>14</v>
      </c>
      <c r="C21" s="44" t="s">
        <v>26</v>
      </c>
      <c r="D21" s="44" t="s">
        <v>20</v>
      </c>
      <c r="E21" s="44"/>
      <c r="F21" s="45">
        <f>F22</f>
        <v>1307.6471999999999</v>
      </c>
      <c r="G21" s="45">
        <f>[1]функционал!F21</f>
        <v>1320.4536720000001</v>
      </c>
      <c r="H21" s="45">
        <f>[2]функционал!F21</f>
        <v>1333.38820872</v>
      </c>
    </row>
    <row r="22" spans="1:8" ht="57" thickBot="1" x14ac:dyDescent="0.35">
      <c r="A22" s="30" t="s">
        <v>28</v>
      </c>
      <c r="B22" s="31" t="s">
        <v>14</v>
      </c>
      <c r="C22" s="31" t="s">
        <v>26</v>
      </c>
      <c r="D22" s="31" t="s">
        <v>29</v>
      </c>
      <c r="E22" s="31"/>
      <c r="F22" s="46">
        <f>F23+F24</f>
        <v>1307.6471999999999</v>
      </c>
      <c r="G22" s="46">
        <f>[1]функционал!F22</f>
        <v>1320.4536720000001</v>
      </c>
      <c r="H22" s="46">
        <f>[2]функционал!F22</f>
        <v>1333.38820872</v>
      </c>
    </row>
    <row r="23" spans="1:8" ht="188.25" thickBot="1" x14ac:dyDescent="0.35">
      <c r="A23" s="47" t="s">
        <v>30</v>
      </c>
      <c r="B23" s="34" t="s">
        <v>14</v>
      </c>
      <c r="C23" s="34" t="s">
        <v>26</v>
      </c>
      <c r="D23" s="35" t="s">
        <v>31</v>
      </c>
      <c r="E23" s="34" t="s">
        <v>32</v>
      </c>
      <c r="F23" s="48">
        <f>+[3]ведомственная!G19</f>
        <v>1284.6471999999999</v>
      </c>
      <c r="G23" s="48">
        <f>[1]функционал!F23</f>
        <v>1297.4536720000001</v>
      </c>
      <c r="H23" s="48">
        <f>[2]функционал!F23</f>
        <v>1310.38820872</v>
      </c>
    </row>
    <row r="24" spans="1:8" ht="132" thickBot="1" x14ac:dyDescent="0.35">
      <c r="A24" s="47" t="s">
        <v>33</v>
      </c>
      <c r="B24" s="34" t="s">
        <v>14</v>
      </c>
      <c r="C24" s="34" t="s">
        <v>26</v>
      </c>
      <c r="D24" s="35" t="s">
        <v>31</v>
      </c>
      <c r="E24" s="35">
        <v>200</v>
      </c>
      <c r="F24" s="48">
        <f>+[3]ведомственная!G20</f>
        <v>23</v>
      </c>
      <c r="G24" s="48">
        <f>[1]функционал!F24</f>
        <v>23</v>
      </c>
      <c r="H24" s="48">
        <f>[2]функционал!F24</f>
        <v>23</v>
      </c>
    </row>
    <row r="25" spans="1:8" ht="57" thickBot="1" x14ac:dyDescent="0.35">
      <c r="A25" s="49" t="s">
        <v>34</v>
      </c>
      <c r="B25" s="20" t="s">
        <v>14</v>
      </c>
      <c r="C25" s="20" t="s">
        <v>35</v>
      </c>
      <c r="D25" s="21"/>
      <c r="E25" s="20"/>
      <c r="F25" s="50">
        <f>+F26</f>
        <v>19482.675799999997</v>
      </c>
      <c r="G25" s="50">
        <f>[1]функционал!F25</f>
        <v>17086.546491999998</v>
      </c>
      <c r="H25" s="50">
        <f>[2]функционал!F25</f>
        <v>17450.505591419998</v>
      </c>
    </row>
    <row r="26" spans="1:8" ht="38.25" thickBot="1" x14ac:dyDescent="0.35">
      <c r="A26" s="23" t="s">
        <v>17</v>
      </c>
      <c r="B26" s="24" t="s">
        <v>14</v>
      </c>
      <c r="C26" s="24" t="s">
        <v>35</v>
      </c>
      <c r="D26" s="25" t="s">
        <v>18</v>
      </c>
      <c r="E26" s="24"/>
      <c r="F26" s="26">
        <f>+F27+F32</f>
        <v>19482.675799999997</v>
      </c>
      <c r="G26" s="26">
        <f>[1]функционал!F26</f>
        <v>17086.546491999998</v>
      </c>
      <c r="H26" s="26">
        <f>[2]функционал!F26</f>
        <v>17450.505591419998</v>
      </c>
    </row>
    <row r="27" spans="1:8" ht="38.25" thickBot="1" x14ac:dyDescent="0.35">
      <c r="A27" s="27" t="s">
        <v>19</v>
      </c>
      <c r="B27" s="28" t="s">
        <v>14</v>
      </c>
      <c r="C27" s="28" t="s">
        <v>35</v>
      </c>
      <c r="D27" s="28" t="s">
        <v>20</v>
      </c>
      <c r="E27" s="28"/>
      <c r="F27" s="29">
        <f>+F28</f>
        <v>18476.574199999999</v>
      </c>
      <c r="G27" s="29">
        <f>[1]функционал!F27</f>
        <v>17086.546491999998</v>
      </c>
      <c r="H27" s="29">
        <f>[2]функционал!F27</f>
        <v>17450.505591419998</v>
      </c>
    </row>
    <row r="28" spans="1:8" ht="57" thickBot="1" x14ac:dyDescent="0.35">
      <c r="A28" s="51" t="s">
        <v>21</v>
      </c>
      <c r="B28" s="31" t="s">
        <v>14</v>
      </c>
      <c r="C28" s="31" t="s">
        <v>35</v>
      </c>
      <c r="D28" s="31" t="s">
        <v>22</v>
      </c>
      <c r="E28" s="31"/>
      <c r="F28" s="52">
        <f>F29+F30+F31</f>
        <v>18476.574199999999</v>
      </c>
      <c r="G28" s="52">
        <f>[1]функционал!F28</f>
        <v>17086.546491999998</v>
      </c>
      <c r="H28" s="52">
        <f>[2]функционал!F28</f>
        <v>17450.505591419998</v>
      </c>
    </row>
    <row r="29" spans="1:8" ht="188.25" thickBot="1" x14ac:dyDescent="0.35">
      <c r="A29" s="33" t="s">
        <v>30</v>
      </c>
      <c r="B29" s="34" t="s">
        <v>14</v>
      </c>
      <c r="C29" s="34" t="s">
        <v>35</v>
      </c>
      <c r="D29" s="35" t="s">
        <v>36</v>
      </c>
      <c r="E29" s="35">
        <v>100</v>
      </c>
      <c r="F29" s="36">
        <f>+[3]ведомственная!G32</f>
        <v>14886.574200000001</v>
      </c>
      <c r="G29" s="36">
        <f>[1]функционал!F29</f>
        <v>15035.289941999999</v>
      </c>
      <c r="H29" s="36">
        <f>[2]функционал!F29</f>
        <v>15185.492841420002</v>
      </c>
    </row>
    <row r="30" spans="1:8" ht="132" thickBot="1" x14ac:dyDescent="0.35">
      <c r="A30" s="33" t="s">
        <v>33</v>
      </c>
      <c r="B30" s="34" t="s">
        <v>14</v>
      </c>
      <c r="C30" s="34" t="s">
        <v>35</v>
      </c>
      <c r="D30" s="35" t="s">
        <v>36</v>
      </c>
      <c r="E30" s="35">
        <v>200</v>
      </c>
      <c r="F30" s="36">
        <f>+[3]ведомственная!G33</f>
        <v>3480.3999999999983</v>
      </c>
      <c r="G30" s="36">
        <f>[1]функционал!F30</f>
        <v>1941.6565499999983</v>
      </c>
      <c r="H30" s="36">
        <f>[2]функционал!F30</f>
        <v>2155.4127499999963</v>
      </c>
    </row>
    <row r="31" spans="1:8" ht="132" thickBot="1" x14ac:dyDescent="0.35">
      <c r="A31" s="33" t="s">
        <v>37</v>
      </c>
      <c r="B31" s="34" t="s">
        <v>14</v>
      </c>
      <c r="C31" s="34" t="s">
        <v>35</v>
      </c>
      <c r="D31" s="35" t="s">
        <v>36</v>
      </c>
      <c r="E31" s="35">
        <v>800</v>
      </c>
      <c r="F31" s="36">
        <f>+[3]ведомственная!G34</f>
        <v>109.6</v>
      </c>
      <c r="G31" s="36">
        <f>[1]функционал!F31</f>
        <v>109.6</v>
      </c>
      <c r="H31" s="36">
        <f>[2]функционал!F31</f>
        <v>109.6</v>
      </c>
    </row>
    <row r="32" spans="1:8" ht="57" thickBot="1" x14ac:dyDescent="0.35">
      <c r="A32" s="43" t="s">
        <v>38</v>
      </c>
      <c r="B32" s="44" t="s">
        <v>14</v>
      </c>
      <c r="C32" s="44" t="s">
        <v>35</v>
      </c>
      <c r="D32" s="53" t="s">
        <v>39</v>
      </c>
      <c r="E32" s="54"/>
      <c r="F32" s="55">
        <f>F33</f>
        <v>1006.1016</v>
      </c>
      <c r="G32" s="55">
        <f>[1]функционал!F32</f>
        <v>0</v>
      </c>
      <c r="H32" s="55">
        <f>[2]функционал!F32</f>
        <v>0</v>
      </c>
    </row>
    <row r="33" spans="1:8" ht="57" thickBot="1" x14ac:dyDescent="0.35">
      <c r="A33" s="51" t="s">
        <v>40</v>
      </c>
      <c r="B33" s="31" t="s">
        <v>14</v>
      </c>
      <c r="C33" s="31" t="s">
        <v>35</v>
      </c>
      <c r="D33" s="56" t="s">
        <v>41</v>
      </c>
      <c r="E33" s="57"/>
      <c r="F33" s="52">
        <f>F34+F35</f>
        <v>1006.1016</v>
      </c>
      <c r="G33" s="52">
        <f>[1]функционал!F33</f>
        <v>0</v>
      </c>
      <c r="H33" s="52">
        <f>[2]функционал!F33</f>
        <v>0</v>
      </c>
    </row>
    <row r="34" spans="1:8" ht="207" thickBot="1" x14ac:dyDescent="0.35">
      <c r="A34" s="58" t="s">
        <v>42</v>
      </c>
      <c r="B34" s="34" t="s">
        <v>14</v>
      </c>
      <c r="C34" s="34" t="s">
        <v>35</v>
      </c>
      <c r="D34" s="59" t="s">
        <v>43</v>
      </c>
      <c r="E34" s="35">
        <v>100</v>
      </c>
      <c r="F34" s="36">
        <f>+[3]ведомственная!G37</f>
        <v>889.40159999999992</v>
      </c>
      <c r="G34" s="36">
        <f>[1]функционал!F34</f>
        <v>0</v>
      </c>
      <c r="H34" s="36">
        <f>[2]функционал!F34</f>
        <v>0</v>
      </c>
    </row>
    <row r="35" spans="1:8" ht="169.5" thickBot="1" x14ac:dyDescent="0.35">
      <c r="A35" s="58" t="s">
        <v>44</v>
      </c>
      <c r="B35" s="34" t="s">
        <v>14</v>
      </c>
      <c r="C35" s="34" t="s">
        <v>35</v>
      </c>
      <c r="D35" s="59" t="s">
        <v>43</v>
      </c>
      <c r="E35" s="35">
        <v>200</v>
      </c>
      <c r="F35" s="36">
        <f>+[3]ведомственная!G38</f>
        <v>116.69999999999999</v>
      </c>
      <c r="G35" s="36">
        <f>[1]функционал!F35</f>
        <v>0</v>
      </c>
      <c r="H35" s="36">
        <f>[2]функционал!F35</f>
        <v>0</v>
      </c>
    </row>
    <row r="36" spans="1:8" ht="19.5" thickBot="1" x14ac:dyDescent="0.35">
      <c r="A36" s="60" t="s">
        <v>45</v>
      </c>
      <c r="B36" s="20" t="s">
        <v>14</v>
      </c>
      <c r="C36" s="20" t="s">
        <v>46</v>
      </c>
      <c r="D36" s="20"/>
      <c r="E36" s="20"/>
      <c r="F36" s="61">
        <f>+F37</f>
        <v>0</v>
      </c>
      <c r="G36" s="61">
        <f>[1]функционал!F36</f>
        <v>0</v>
      </c>
      <c r="H36" s="61">
        <f>[2]функционал!F36</f>
        <v>0</v>
      </c>
    </row>
    <row r="37" spans="1:8" ht="38.25" thickBot="1" x14ac:dyDescent="0.35">
      <c r="A37" s="23" t="s">
        <v>17</v>
      </c>
      <c r="B37" s="24" t="s">
        <v>14</v>
      </c>
      <c r="C37" s="24" t="s">
        <v>46</v>
      </c>
      <c r="D37" s="25" t="s">
        <v>18</v>
      </c>
      <c r="E37" s="24"/>
      <c r="F37" s="26">
        <f>+F38</f>
        <v>0</v>
      </c>
      <c r="G37" s="26">
        <f>[1]функционал!F37</f>
        <v>0</v>
      </c>
      <c r="H37" s="26">
        <f>[2]функционал!F37</f>
        <v>0</v>
      </c>
    </row>
    <row r="38" spans="1:8" ht="38.25" thickBot="1" x14ac:dyDescent="0.35">
      <c r="A38" s="62" t="s">
        <v>19</v>
      </c>
      <c r="B38" s="44" t="s">
        <v>14</v>
      </c>
      <c r="C38" s="44" t="s">
        <v>46</v>
      </c>
      <c r="D38" s="44" t="s">
        <v>20</v>
      </c>
      <c r="E38" s="44"/>
      <c r="F38" s="63">
        <f>+F39</f>
        <v>0</v>
      </c>
      <c r="G38" s="63">
        <f>[1]функционал!F38</f>
        <v>0</v>
      </c>
      <c r="H38" s="63">
        <f>[2]функционал!F38</f>
        <v>0</v>
      </c>
    </row>
    <row r="39" spans="1:8" ht="75.75" thickBot="1" x14ac:dyDescent="0.35">
      <c r="A39" s="64" t="s">
        <v>47</v>
      </c>
      <c r="B39" s="31" t="s">
        <v>14</v>
      </c>
      <c r="C39" s="31" t="s">
        <v>46</v>
      </c>
      <c r="D39" s="31" t="s">
        <v>48</v>
      </c>
      <c r="E39" s="31"/>
      <c r="F39" s="65">
        <f>+F40</f>
        <v>0</v>
      </c>
      <c r="G39" s="65">
        <f>[1]функционал!F39</f>
        <v>0</v>
      </c>
      <c r="H39" s="65">
        <f>[2]функционал!F39</f>
        <v>0</v>
      </c>
    </row>
    <row r="40" spans="1:8" ht="75.75" thickBot="1" x14ac:dyDescent="0.35">
      <c r="A40" s="58" t="s">
        <v>49</v>
      </c>
      <c r="B40" s="34" t="s">
        <v>14</v>
      </c>
      <c r="C40" s="34" t="s">
        <v>46</v>
      </c>
      <c r="D40" s="59" t="s">
        <v>50</v>
      </c>
      <c r="E40" s="35">
        <v>200</v>
      </c>
      <c r="F40" s="36">
        <f>+[3]ведомственная!G43</f>
        <v>0</v>
      </c>
      <c r="G40" s="36">
        <f>[1]функционал!F40</f>
        <v>0</v>
      </c>
      <c r="H40" s="36">
        <f>[2]функционал!F40</f>
        <v>0</v>
      </c>
    </row>
    <row r="41" spans="1:8" ht="57" thickBot="1" x14ac:dyDescent="0.35">
      <c r="A41" s="60" t="s">
        <v>51</v>
      </c>
      <c r="B41" s="20" t="s">
        <v>14</v>
      </c>
      <c r="C41" s="20" t="s">
        <v>52</v>
      </c>
      <c r="D41" s="21"/>
      <c r="E41" s="20"/>
      <c r="F41" s="66">
        <f>+F45+F46+F47</f>
        <v>7305.3229999999994</v>
      </c>
      <c r="G41" s="66">
        <f>[1]функционал!F41</f>
        <v>6753.6322200000004</v>
      </c>
      <c r="H41" s="66">
        <f>[2]функционал!F41</f>
        <v>6812.6897682000008</v>
      </c>
    </row>
    <row r="42" spans="1:8" ht="38.25" thickBot="1" x14ac:dyDescent="0.35">
      <c r="A42" s="67" t="s">
        <v>53</v>
      </c>
      <c r="B42" s="41" t="s">
        <v>14</v>
      </c>
      <c r="C42" s="41" t="s">
        <v>52</v>
      </c>
      <c r="D42" s="41" t="s">
        <v>54</v>
      </c>
      <c r="E42" s="41"/>
      <c r="F42" s="68">
        <f>F43</f>
        <v>7305.3229999999994</v>
      </c>
      <c r="G42" s="68">
        <f>[1]функционал!F42</f>
        <v>6753.6322200000004</v>
      </c>
      <c r="H42" s="68">
        <f>[2]функционал!F42</f>
        <v>6812.6897682000008</v>
      </c>
    </row>
    <row r="43" spans="1:8" ht="38.25" thickBot="1" x14ac:dyDescent="0.35">
      <c r="A43" s="62" t="s">
        <v>55</v>
      </c>
      <c r="B43" s="44" t="s">
        <v>14</v>
      </c>
      <c r="C43" s="44" t="s">
        <v>52</v>
      </c>
      <c r="D43" s="44" t="s">
        <v>56</v>
      </c>
      <c r="E43" s="44"/>
      <c r="F43" s="69">
        <f>F44</f>
        <v>7305.3229999999994</v>
      </c>
      <c r="G43" s="69">
        <f>[1]функционал!F43</f>
        <v>6753.6322200000004</v>
      </c>
      <c r="H43" s="69">
        <f>[2]функционал!F43</f>
        <v>6812.6897682000008</v>
      </c>
    </row>
    <row r="44" spans="1:8" ht="57" thickBot="1" x14ac:dyDescent="0.35">
      <c r="A44" s="64" t="s">
        <v>57</v>
      </c>
      <c r="B44" s="31" t="s">
        <v>14</v>
      </c>
      <c r="C44" s="31" t="s">
        <v>52</v>
      </c>
      <c r="D44" s="31" t="s">
        <v>58</v>
      </c>
      <c r="E44" s="31"/>
      <c r="F44" s="70">
        <f>F45+F46+F47</f>
        <v>7305.3229999999994</v>
      </c>
      <c r="G44" s="70">
        <f>[1]функционал!F44</f>
        <v>6753.6322200000004</v>
      </c>
      <c r="H44" s="70">
        <f>[2]функционал!F44</f>
        <v>6812.6897682000008</v>
      </c>
    </row>
    <row r="45" spans="1:8" ht="188.25" thickBot="1" x14ac:dyDescent="0.35">
      <c r="A45" s="33" t="s">
        <v>59</v>
      </c>
      <c r="B45" s="34" t="s">
        <v>14</v>
      </c>
      <c r="C45" s="34" t="s">
        <v>52</v>
      </c>
      <c r="D45" s="35" t="s">
        <v>60</v>
      </c>
      <c r="E45" s="35">
        <v>100</v>
      </c>
      <c r="F45" s="36">
        <f>+[3]ведомственная!G321</f>
        <v>6173.723</v>
      </c>
      <c r="G45" s="36">
        <f>[1]функционал!F45</f>
        <v>5908.7548200000001</v>
      </c>
      <c r="H45" s="36">
        <f>[2]функционал!F45</f>
        <v>5967.8123682000005</v>
      </c>
    </row>
    <row r="46" spans="1:8" ht="150.75" thickBot="1" x14ac:dyDescent="0.35">
      <c r="A46" s="33" t="s">
        <v>61</v>
      </c>
      <c r="B46" s="34" t="s">
        <v>14</v>
      </c>
      <c r="C46" s="34" t="s">
        <v>52</v>
      </c>
      <c r="D46" s="35" t="s">
        <v>60</v>
      </c>
      <c r="E46" s="35">
        <v>200</v>
      </c>
      <c r="F46" s="36">
        <f>+[3]ведомственная!G322</f>
        <v>1131.5999999999995</v>
      </c>
      <c r="G46" s="36">
        <f>[1]функционал!F46</f>
        <v>844.87740000000031</v>
      </c>
      <c r="H46" s="36">
        <f>[2]функционал!F46</f>
        <v>844.87740000000031</v>
      </c>
    </row>
    <row r="47" spans="1:8" ht="132" thickBot="1" x14ac:dyDescent="0.35">
      <c r="A47" s="33" t="s">
        <v>62</v>
      </c>
      <c r="B47" s="34" t="s">
        <v>14</v>
      </c>
      <c r="C47" s="34" t="s">
        <v>52</v>
      </c>
      <c r="D47" s="35" t="s">
        <v>60</v>
      </c>
      <c r="E47" s="35">
        <v>800</v>
      </c>
      <c r="F47" s="36">
        <f>+[3]ведомственная!G323</f>
        <v>0</v>
      </c>
      <c r="G47" s="36">
        <f>[1]функционал!F47</f>
        <v>0</v>
      </c>
      <c r="H47" s="36">
        <f>[2]функционал!F47</f>
        <v>0</v>
      </c>
    </row>
    <row r="48" spans="1:8" ht="19.5" thickBot="1" x14ac:dyDescent="0.35">
      <c r="A48" s="60" t="s">
        <v>63</v>
      </c>
      <c r="B48" s="20" t="s">
        <v>14</v>
      </c>
      <c r="C48" s="20" t="s">
        <v>64</v>
      </c>
      <c r="D48" s="20"/>
      <c r="E48" s="20"/>
      <c r="F48" s="61">
        <f>+F49</f>
        <v>0</v>
      </c>
      <c r="G48" s="61">
        <f>[1]функционал!F48</f>
        <v>0</v>
      </c>
      <c r="H48" s="61">
        <f>[2]функционал!F48</f>
        <v>0</v>
      </c>
    </row>
    <row r="49" spans="1:8" ht="38.25" thickBot="1" x14ac:dyDescent="0.35">
      <c r="A49" s="23" t="s">
        <v>17</v>
      </c>
      <c r="B49" s="24" t="s">
        <v>14</v>
      </c>
      <c r="C49" s="24" t="s">
        <v>64</v>
      </c>
      <c r="D49" s="25" t="s">
        <v>18</v>
      </c>
      <c r="E49" s="24"/>
      <c r="F49" s="26">
        <f>+F50</f>
        <v>0</v>
      </c>
      <c r="G49" s="26">
        <f>[1]функционал!F49</f>
        <v>0</v>
      </c>
      <c r="H49" s="26">
        <f>[2]функционал!F49</f>
        <v>0</v>
      </c>
    </row>
    <row r="50" spans="1:8" ht="38.25" thickBot="1" x14ac:dyDescent="0.35">
      <c r="A50" s="62" t="s">
        <v>19</v>
      </c>
      <c r="B50" s="44" t="s">
        <v>14</v>
      </c>
      <c r="C50" s="44" t="s">
        <v>64</v>
      </c>
      <c r="D50" s="44" t="s">
        <v>20</v>
      </c>
      <c r="E50" s="44"/>
      <c r="F50" s="63">
        <f>+F51</f>
        <v>0</v>
      </c>
      <c r="G50" s="63">
        <f>[1]функционал!F50</f>
        <v>0</v>
      </c>
      <c r="H50" s="63">
        <f>[2]функционал!F50</f>
        <v>0</v>
      </c>
    </row>
    <row r="51" spans="1:8" ht="57" thickBot="1" x14ac:dyDescent="0.35">
      <c r="A51" s="64" t="s">
        <v>65</v>
      </c>
      <c r="B51" s="31" t="s">
        <v>14</v>
      </c>
      <c r="C51" s="31" t="s">
        <v>64</v>
      </c>
      <c r="D51" s="31" t="s">
        <v>66</v>
      </c>
      <c r="E51" s="31"/>
      <c r="F51" s="65">
        <f>+F52</f>
        <v>0</v>
      </c>
      <c r="G51" s="65">
        <f>[1]функционал!F51</f>
        <v>0</v>
      </c>
      <c r="H51" s="65">
        <f>[2]функционал!F51</f>
        <v>0</v>
      </c>
    </row>
    <row r="52" spans="1:8" ht="75.75" thickBot="1" x14ac:dyDescent="0.35">
      <c r="A52" s="58" t="s">
        <v>67</v>
      </c>
      <c r="B52" s="34" t="s">
        <v>14</v>
      </c>
      <c r="C52" s="34" t="s">
        <v>64</v>
      </c>
      <c r="D52" s="59" t="s">
        <v>68</v>
      </c>
      <c r="E52" s="35">
        <v>200</v>
      </c>
      <c r="F52" s="36">
        <f>+[3]ведомственная!G48</f>
        <v>0</v>
      </c>
      <c r="G52" s="36">
        <f>[1]функционал!F52</f>
        <v>0</v>
      </c>
      <c r="H52" s="36">
        <f>[2]функционал!F52</f>
        <v>0</v>
      </c>
    </row>
    <row r="53" spans="1:8" ht="19.5" thickBot="1" x14ac:dyDescent="0.35">
      <c r="A53" s="71" t="s">
        <v>69</v>
      </c>
      <c r="B53" s="20" t="s">
        <v>14</v>
      </c>
      <c r="C53" s="20" t="s">
        <v>70</v>
      </c>
      <c r="D53" s="21"/>
      <c r="E53" s="20"/>
      <c r="F53" s="50">
        <f>+F54</f>
        <v>100</v>
      </c>
      <c r="G53" s="50">
        <f>[1]функционал!F53</f>
        <v>0</v>
      </c>
      <c r="H53" s="50">
        <f>[2]функционал!F53</f>
        <v>0</v>
      </c>
    </row>
    <row r="54" spans="1:8" ht="38.25" thickBot="1" x14ac:dyDescent="0.35">
      <c r="A54" s="23" t="s">
        <v>17</v>
      </c>
      <c r="B54" s="24" t="s">
        <v>14</v>
      </c>
      <c r="C54" s="24" t="s">
        <v>70</v>
      </c>
      <c r="D54" s="25" t="s">
        <v>18</v>
      </c>
      <c r="E54" s="24"/>
      <c r="F54" s="26">
        <f>+F55</f>
        <v>100</v>
      </c>
      <c r="G54" s="26">
        <f>[1]функционал!F54</f>
        <v>0</v>
      </c>
      <c r="H54" s="26">
        <f>[2]функционал!F54</f>
        <v>0</v>
      </c>
    </row>
    <row r="55" spans="1:8" ht="38.25" thickBot="1" x14ac:dyDescent="0.35">
      <c r="A55" s="62" t="s">
        <v>19</v>
      </c>
      <c r="B55" s="44" t="s">
        <v>14</v>
      </c>
      <c r="C55" s="44" t="s">
        <v>70</v>
      </c>
      <c r="D55" s="44" t="s">
        <v>20</v>
      </c>
      <c r="E55" s="44"/>
      <c r="F55" s="63">
        <f>+F56</f>
        <v>100</v>
      </c>
      <c r="G55" s="63">
        <f>[1]функционал!F55</f>
        <v>0</v>
      </c>
      <c r="H55" s="63">
        <f>[2]функционал!F55</f>
        <v>0</v>
      </c>
    </row>
    <row r="56" spans="1:8" ht="57" thickBot="1" x14ac:dyDescent="0.35">
      <c r="A56" s="72" t="s">
        <v>71</v>
      </c>
      <c r="B56" s="31" t="s">
        <v>14</v>
      </c>
      <c r="C56" s="31" t="s">
        <v>70</v>
      </c>
      <c r="D56" s="31" t="s">
        <v>72</v>
      </c>
      <c r="E56" s="31"/>
      <c r="F56" s="52">
        <f>+F57</f>
        <v>100</v>
      </c>
      <c r="G56" s="52">
        <f>[1]функционал!F56</f>
        <v>0</v>
      </c>
      <c r="H56" s="52">
        <f>[2]функционал!F56</f>
        <v>0</v>
      </c>
    </row>
    <row r="57" spans="1:8" ht="94.5" thickBot="1" x14ac:dyDescent="0.35">
      <c r="A57" s="58" t="s">
        <v>73</v>
      </c>
      <c r="B57" s="34" t="s">
        <v>14</v>
      </c>
      <c r="C57" s="34" t="s">
        <v>70</v>
      </c>
      <c r="D57" s="59" t="s">
        <v>74</v>
      </c>
      <c r="E57" s="59">
        <v>800</v>
      </c>
      <c r="F57" s="73">
        <f>+[3]ведомственная!G53</f>
        <v>100</v>
      </c>
      <c r="G57" s="73">
        <f>[1]функционал!F57</f>
        <v>0</v>
      </c>
      <c r="H57" s="73">
        <f>[2]функционал!F57</f>
        <v>0</v>
      </c>
    </row>
    <row r="58" spans="1:8" ht="19.5" thickBot="1" x14ac:dyDescent="0.35">
      <c r="A58" s="60" t="s">
        <v>75</v>
      </c>
      <c r="B58" s="20" t="s">
        <v>14</v>
      </c>
      <c r="C58" s="20" t="s">
        <v>76</v>
      </c>
      <c r="D58" s="20"/>
      <c r="E58" s="20"/>
      <c r="F58" s="61">
        <f>+F59+F73+F78+F82</f>
        <v>17205.015200000002</v>
      </c>
      <c r="G58" s="61">
        <f>[1]функционал!F58</f>
        <v>13449.553108</v>
      </c>
      <c r="H58" s="61">
        <f>[2]функционал!F58</f>
        <v>13684.11796932252</v>
      </c>
    </row>
    <row r="59" spans="1:8" ht="38.25" thickBot="1" x14ac:dyDescent="0.35">
      <c r="A59" s="23" t="s">
        <v>17</v>
      </c>
      <c r="B59" s="24" t="s">
        <v>14</v>
      </c>
      <c r="C59" s="24" t="s">
        <v>76</v>
      </c>
      <c r="D59" s="25" t="s">
        <v>18</v>
      </c>
      <c r="E59" s="24"/>
      <c r="F59" s="26">
        <f>+F60+F68</f>
        <v>12068.9656</v>
      </c>
      <c r="G59" s="26">
        <f>[1]функционал!F59</f>
        <v>11321.94276</v>
      </c>
      <c r="H59" s="26">
        <f>[2]функционал!F59</f>
        <v>11509.4764316</v>
      </c>
    </row>
    <row r="60" spans="1:8" ht="57" thickBot="1" x14ac:dyDescent="0.35">
      <c r="A60" s="62" t="s">
        <v>38</v>
      </c>
      <c r="B60" s="44" t="s">
        <v>14</v>
      </c>
      <c r="C60" s="44" t="s">
        <v>76</v>
      </c>
      <c r="D60" s="44" t="s">
        <v>39</v>
      </c>
      <c r="E60" s="44"/>
      <c r="F60" s="63">
        <f>+F61</f>
        <v>1194.0426</v>
      </c>
      <c r="G60" s="63">
        <f>[1]функционал!F60</f>
        <v>1275.4856</v>
      </c>
      <c r="H60" s="63">
        <f>[2]функционал!F60</f>
        <v>1323.3054000000002</v>
      </c>
    </row>
    <row r="61" spans="1:8" ht="57" thickBot="1" x14ac:dyDescent="0.35">
      <c r="A61" s="64" t="s">
        <v>40</v>
      </c>
      <c r="B61" s="31" t="s">
        <v>14</v>
      </c>
      <c r="C61" s="31" t="s">
        <v>76</v>
      </c>
      <c r="D61" s="31" t="s">
        <v>41</v>
      </c>
      <c r="E61" s="31"/>
      <c r="F61" s="65">
        <f>+F62+F63+F64+F65+F66+F67</f>
        <v>1194.0426</v>
      </c>
      <c r="G61" s="65">
        <f>[1]функционал!F61</f>
        <v>1275.4856</v>
      </c>
      <c r="H61" s="65">
        <f>[2]функционал!F61</f>
        <v>1323.3054000000002</v>
      </c>
    </row>
    <row r="62" spans="1:8" ht="188.25" thickBot="1" x14ac:dyDescent="0.35">
      <c r="A62" s="58" t="s">
        <v>77</v>
      </c>
      <c r="B62" s="34" t="s">
        <v>14</v>
      </c>
      <c r="C62" s="34" t="s">
        <v>76</v>
      </c>
      <c r="D62" s="59" t="s">
        <v>78</v>
      </c>
      <c r="E62" s="35">
        <v>100</v>
      </c>
      <c r="F62" s="36">
        <f>+[3]ведомственная!G58</f>
        <v>371.59079999999994</v>
      </c>
      <c r="G62" s="36">
        <f>[1]функционал!F62</f>
        <v>385</v>
      </c>
      <c r="H62" s="36">
        <f>[2]функционал!F62</f>
        <v>401</v>
      </c>
    </row>
    <row r="63" spans="1:8" ht="132" thickBot="1" x14ac:dyDescent="0.35">
      <c r="A63" s="58" t="s">
        <v>79</v>
      </c>
      <c r="B63" s="34" t="s">
        <v>14</v>
      </c>
      <c r="C63" s="34" t="s">
        <v>76</v>
      </c>
      <c r="D63" s="59" t="s">
        <v>78</v>
      </c>
      <c r="E63" s="35">
        <v>200</v>
      </c>
      <c r="F63" s="36">
        <f>+[3]ведомственная!G59</f>
        <v>1.3999999999999773</v>
      </c>
      <c r="G63" s="36">
        <f>[1]функционал!F63</f>
        <v>0</v>
      </c>
      <c r="H63" s="36">
        <f>[2]функционал!F63</f>
        <v>0</v>
      </c>
    </row>
    <row r="64" spans="1:8" ht="225.75" thickBot="1" x14ac:dyDescent="0.35">
      <c r="A64" s="58" t="s">
        <v>80</v>
      </c>
      <c r="B64" s="34" t="s">
        <v>14</v>
      </c>
      <c r="C64" s="34" t="s">
        <v>76</v>
      </c>
      <c r="D64" s="59" t="s">
        <v>81</v>
      </c>
      <c r="E64" s="59">
        <v>100</v>
      </c>
      <c r="F64" s="74">
        <f>+[3]ведомственная!G60</f>
        <v>391.12079999999997</v>
      </c>
      <c r="G64" s="74">
        <f>[1]функционал!F64</f>
        <v>417.45139999999998</v>
      </c>
      <c r="H64" s="74">
        <f>[2]функционал!F64</f>
        <v>434.34720000000004</v>
      </c>
    </row>
    <row r="65" spans="1:8" ht="169.5" thickBot="1" x14ac:dyDescent="0.35">
      <c r="A65" s="58" t="s">
        <v>82</v>
      </c>
      <c r="B65" s="34" t="s">
        <v>14</v>
      </c>
      <c r="C65" s="34" t="s">
        <v>76</v>
      </c>
      <c r="D65" s="59" t="s">
        <v>81</v>
      </c>
      <c r="E65" s="59">
        <v>200</v>
      </c>
      <c r="F65" s="74">
        <f>+[3]ведомственная!G61</f>
        <v>23.899999999999977</v>
      </c>
      <c r="G65" s="74">
        <f>[1]функционал!F65</f>
        <v>55</v>
      </c>
      <c r="H65" s="74">
        <f>[2]функционал!F65</f>
        <v>55</v>
      </c>
    </row>
    <row r="66" spans="1:8" ht="225.75" thickBot="1" x14ac:dyDescent="0.35">
      <c r="A66" s="58" t="s">
        <v>83</v>
      </c>
      <c r="B66" s="34" t="s">
        <v>14</v>
      </c>
      <c r="C66" s="34" t="s">
        <v>76</v>
      </c>
      <c r="D66" s="59" t="s">
        <v>84</v>
      </c>
      <c r="E66" s="59">
        <v>100</v>
      </c>
      <c r="F66" s="74">
        <f>+[3]ведомственная!G62</f>
        <v>378.23099999999999</v>
      </c>
      <c r="G66" s="74">
        <f>[1]функционал!F66</f>
        <v>393.33420000000001</v>
      </c>
      <c r="H66" s="74">
        <f>[2]функционал!F66</f>
        <v>408.95820000000003</v>
      </c>
    </row>
    <row r="67" spans="1:8" ht="169.5" thickBot="1" x14ac:dyDescent="0.35">
      <c r="A67" s="58" t="s">
        <v>85</v>
      </c>
      <c r="B67" s="34" t="s">
        <v>14</v>
      </c>
      <c r="C67" s="34" t="s">
        <v>76</v>
      </c>
      <c r="D67" s="59" t="s">
        <v>84</v>
      </c>
      <c r="E67" s="59">
        <v>200</v>
      </c>
      <c r="F67" s="74">
        <f>+[3]ведомственная!G63</f>
        <v>27.800000000000011</v>
      </c>
      <c r="G67" s="74">
        <f>[1]функционал!F67</f>
        <v>24.699999999999989</v>
      </c>
      <c r="H67" s="74">
        <f>[2]функционал!F67</f>
        <v>24</v>
      </c>
    </row>
    <row r="68" spans="1:8" ht="38.25" thickBot="1" x14ac:dyDescent="0.35">
      <c r="A68" s="62" t="s">
        <v>19</v>
      </c>
      <c r="B68" s="44" t="s">
        <v>14</v>
      </c>
      <c r="C68" s="44" t="s">
        <v>76</v>
      </c>
      <c r="D68" s="44" t="s">
        <v>20</v>
      </c>
      <c r="E68" s="44"/>
      <c r="F68" s="45">
        <f>+F69</f>
        <v>10874.922999999999</v>
      </c>
      <c r="G68" s="45">
        <f>[1]функционал!F68</f>
        <v>10046.45716</v>
      </c>
      <c r="H68" s="45">
        <f>[2]функционал!F68</f>
        <v>10186.171031599999</v>
      </c>
    </row>
    <row r="69" spans="1:8" ht="57" thickBot="1" x14ac:dyDescent="0.35">
      <c r="A69" s="64" t="s">
        <v>71</v>
      </c>
      <c r="B69" s="31" t="s">
        <v>14</v>
      </c>
      <c r="C69" s="31" t="s">
        <v>76</v>
      </c>
      <c r="D69" s="31" t="s">
        <v>72</v>
      </c>
      <c r="E69" s="31"/>
      <c r="F69" s="46">
        <f>+F70+F71+F72</f>
        <v>10874.922999999999</v>
      </c>
      <c r="G69" s="46">
        <f>[1]функционал!F69</f>
        <v>10046.45716</v>
      </c>
      <c r="H69" s="46">
        <f>[2]функционал!F69</f>
        <v>10186.171031599999</v>
      </c>
    </row>
    <row r="70" spans="1:8" ht="150.75" thickBot="1" x14ac:dyDescent="0.35">
      <c r="A70" s="58" t="s">
        <v>86</v>
      </c>
      <c r="B70" s="34" t="s">
        <v>14</v>
      </c>
      <c r="C70" s="34" t="s">
        <v>76</v>
      </c>
      <c r="D70" s="59" t="s">
        <v>87</v>
      </c>
      <c r="E70" s="59">
        <v>100</v>
      </c>
      <c r="F70" s="74">
        <f>+[3]ведомственная!G242</f>
        <v>7990.723</v>
      </c>
      <c r="G70" s="74">
        <f>[1]функционал!F70</f>
        <v>7704.3871600000002</v>
      </c>
      <c r="H70" s="74">
        <f>[2]функционал!F70</f>
        <v>7781.4210315999999</v>
      </c>
    </row>
    <row r="71" spans="1:8" ht="113.25" thickBot="1" x14ac:dyDescent="0.35">
      <c r="A71" s="58" t="s">
        <v>88</v>
      </c>
      <c r="B71" s="34" t="s">
        <v>14</v>
      </c>
      <c r="C71" s="34" t="s">
        <v>76</v>
      </c>
      <c r="D71" s="59" t="s">
        <v>87</v>
      </c>
      <c r="E71" s="59">
        <v>200</v>
      </c>
      <c r="F71" s="74">
        <f>+[3]ведомственная!G243</f>
        <v>2871.1999999999989</v>
      </c>
      <c r="G71" s="74">
        <f>[1]функционал!F71</f>
        <v>2329.0699999999997</v>
      </c>
      <c r="H71" s="74">
        <f>[2]функционал!F71</f>
        <v>2391.7499999999991</v>
      </c>
    </row>
    <row r="72" spans="1:8" ht="94.5" thickBot="1" x14ac:dyDescent="0.35">
      <c r="A72" s="58" t="s">
        <v>89</v>
      </c>
      <c r="B72" s="34" t="s">
        <v>14</v>
      </c>
      <c r="C72" s="34" t="s">
        <v>76</v>
      </c>
      <c r="D72" s="59" t="s">
        <v>87</v>
      </c>
      <c r="E72" s="59">
        <v>800</v>
      </c>
      <c r="F72" s="74">
        <f>+[3]ведомственная!G244</f>
        <v>13</v>
      </c>
      <c r="G72" s="74">
        <f>[1]функционал!F72</f>
        <v>13</v>
      </c>
      <c r="H72" s="74">
        <f>[2]функционал!F72</f>
        <v>13</v>
      </c>
    </row>
    <row r="73" spans="1:8" ht="57" thickBot="1" x14ac:dyDescent="0.35">
      <c r="A73" s="67" t="s">
        <v>90</v>
      </c>
      <c r="B73" s="41" t="s">
        <v>14</v>
      </c>
      <c r="C73" s="41" t="s">
        <v>76</v>
      </c>
      <c r="D73" s="41" t="s">
        <v>91</v>
      </c>
      <c r="E73" s="41"/>
      <c r="F73" s="75">
        <f>+F74</f>
        <v>1245.0264</v>
      </c>
      <c r="G73" s="75">
        <f>[1]функционал!F73</f>
        <v>1236.5871479999998</v>
      </c>
      <c r="H73" s="75">
        <f>[2]функционал!F73</f>
        <v>1283.6183377225198</v>
      </c>
    </row>
    <row r="74" spans="1:8" ht="57" thickBot="1" x14ac:dyDescent="0.35">
      <c r="A74" s="62" t="s">
        <v>92</v>
      </c>
      <c r="B74" s="44" t="s">
        <v>14</v>
      </c>
      <c r="C74" s="44" t="s">
        <v>76</v>
      </c>
      <c r="D74" s="44" t="s">
        <v>93</v>
      </c>
      <c r="E74" s="44"/>
      <c r="F74" s="63">
        <f>+F75</f>
        <v>1245.0264</v>
      </c>
      <c r="G74" s="63">
        <f>[1]функционал!F74</f>
        <v>1236.5871479999998</v>
      </c>
      <c r="H74" s="63">
        <f>[2]функционал!F74</f>
        <v>1283.6183377225198</v>
      </c>
    </row>
    <row r="75" spans="1:8" ht="57" thickBot="1" x14ac:dyDescent="0.35">
      <c r="A75" s="64" t="s">
        <v>94</v>
      </c>
      <c r="B75" s="31" t="s">
        <v>14</v>
      </c>
      <c r="C75" s="31" t="s">
        <v>76</v>
      </c>
      <c r="D75" s="31" t="s">
        <v>95</v>
      </c>
      <c r="E75" s="31"/>
      <c r="F75" s="65">
        <f>+F76+F77</f>
        <v>1245.0264</v>
      </c>
      <c r="G75" s="65">
        <f>[1]функционал!F75</f>
        <v>1236.5871479999998</v>
      </c>
      <c r="H75" s="65">
        <f>[2]функционал!F75</f>
        <v>1283.6183377225198</v>
      </c>
    </row>
    <row r="76" spans="1:8" ht="244.5" thickBot="1" x14ac:dyDescent="0.35">
      <c r="A76" s="58" t="s">
        <v>96</v>
      </c>
      <c r="B76" s="34" t="s">
        <v>14</v>
      </c>
      <c r="C76" s="34" t="s">
        <v>76</v>
      </c>
      <c r="D76" s="59" t="s">
        <v>97</v>
      </c>
      <c r="E76" s="59">
        <v>100</v>
      </c>
      <c r="F76" s="76">
        <f>+[3]ведомственная!G141</f>
        <v>970.38059999999996</v>
      </c>
      <c r="G76" s="76">
        <f>[1]функционал!F76</f>
        <v>973.34134799999993</v>
      </c>
      <c r="H76" s="76">
        <f>[2]функционал!F76</f>
        <v>1004.4785377225199</v>
      </c>
    </row>
    <row r="77" spans="1:8" ht="207" thickBot="1" x14ac:dyDescent="0.35">
      <c r="A77" s="58" t="s">
        <v>98</v>
      </c>
      <c r="B77" s="34" t="s">
        <v>14</v>
      </c>
      <c r="C77" s="34" t="s">
        <v>76</v>
      </c>
      <c r="D77" s="59" t="s">
        <v>97</v>
      </c>
      <c r="E77" s="59">
        <v>200</v>
      </c>
      <c r="F77" s="76">
        <f>+[3]ведомственная!G142</f>
        <v>274.64580000000001</v>
      </c>
      <c r="G77" s="76">
        <f>[1]функционал!F77</f>
        <v>263.24579999999992</v>
      </c>
      <c r="H77" s="76">
        <f>[2]функционал!F77</f>
        <v>279.13979999999981</v>
      </c>
    </row>
    <row r="78" spans="1:8" ht="38.25" thickBot="1" x14ac:dyDescent="0.35">
      <c r="A78" s="67" t="s">
        <v>53</v>
      </c>
      <c r="B78" s="41" t="s">
        <v>14</v>
      </c>
      <c r="C78" s="41" t="s">
        <v>76</v>
      </c>
      <c r="D78" s="41" t="s">
        <v>54</v>
      </c>
      <c r="E78" s="41"/>
      <c r="F78" s="75">
        <f>+F79</f>
        <v>3000</v>
      </c>
      <c r="G78" s="75">
        <f>[1]функционал!F78</f>
        <v>0</v>
      </c>
      <c r="H78" s="75">
        <f>[2]функционал!F78</f>
        <v>0</v>
      </c>
    </row>
    <row r="79" spans="1:8" ht="38.25" thickBot="1" x14ac:dyDescent="0.35">
      <c r="A79" s="62" t="s">
        <v>99</v>
      </c>
      <c r="B79" s="44" t="s">
        <v>14</v>
      </c>
      <c r="C79" s="44" t="s">
        <v>76</v>
      </c>
      <c r="D79" s="44" t="s">
        <v>100</v>
      </c>
      <c r="E79" s="44"/>
      <c r="F79" s="63">
        <f>+F80</f>
        <v>3000</v>
      </c>
      <c r="G79" s="63">
        <f>[1]функционал!F79</f>
        <v>0</v>
      </c>
      <c r="H79" s="63">
        <f>[2]функционал!F79</f>
        <v>0</v>
      </c>
    </row>
    <row r="80" spans="1:8" ht="38.25" thickBot="1" x14ac:dyDescent="0.35">
      <c r="A80" s="64" t="s">
        <v>101</v>
      </c>
      <c r="B80" s="31" t="s">
        <v>14</v>
      </c>
      <c r="C80" s="31" t="s">
        <v>76</v>
      </c>
      <c r="D80" s="31" t="s">
        <v>102</v>
      </c>
      <c r="E80" s="31"/>
      <c r="F80" s="65">
        <f>+F81</f>
        <v>3000</v>
      </c>
      <c r="G80" s="65">
        <f>[1]функционал!F80</f>
        <v>0</v>
      </c>
      <c r="H80" s="65">
        <f>[2]функционал!F80</f>
        <v>0</v>
      </c>
    </row>
    <row r="81" spans="1:8" ht="113.25" thickBot="1" x14ac:dyDescent="0.35">
      <c r="A81" s="58" t="s">
        <v>103</v>
      </c>
      <c r="B81" s="34" t="s">
        <v>14</v>
      </c>
      <c r="C81" s="34" t="s">
        <v>76</v>
      </c>
      <c r="D81" s="59" t="s">
        <v>104</v>
      </c>
      <c r="E81" s="59">
        <v>800</v>
      </c>
      <c r="F81" s="77">
        <f>+[3]ведомственная!G328</f>
        <v>3000</v>
      </c>
      <c r="G81" s="77">
        <f>[1]функционал!F81</f>
        <v>0</v>
      </c>
      <c r="H81" s="77">
        <f>[2]функционал!F81</f>
        <v>0</v>
      </c>
    </row>
    <row r="82" spans="1:8" ht="75.75" thickBot="1" x14ac:dyDescent="0.35">
      <c r="A82" s="67" t="s">
        <v>105</v>
      </c>
      <c r="B82" s="41" t="s">
        <v>14</v>
      </c>
      <c r="C82" s="41" t="s">
        <v>76</v>
      </c>
      <c r="D82" s="41" t="s">
        <v>106</v>
      </c>
      <c r="E82" s="41"/>
      <c r="F82" s="68">
        <f>+F83+F86</f>
        <v>891.02319999999997</v>
      </c>
      <c r="G82" s="68">
        <f>[1]функционал!F82</f>
        <v>891.02320000000009</v>
      </c>
      <c r="H82" s="68">
        <f>[2]функционал!F82</f>
        <v>891.02320000000009</v>
      </c>
    </row>
    <row r="83" spans="1:8" ht="57" thickBot="1" x14ac:dyDescent="0.35">
      <c r="A83" s="62" t="s">
        <v>107</v>
      </c>
      <c r="B83" s="44" t="s">
        <v>14</v>
      </c>
      <c r="C83" s="44" t="s">
        <v>76</v>
      </c>
      <c r="D83" s="44" t="s">
        <v>108</v>
      </c>
      <c r="E83" s="44"/>
      <c r="F83" s="63">
        <f>+F84</f>
        <v>50</v>
      </c>
      <c r="G83" s="63">
        <f>[1]функционал!F83</f>
        <v>50</v>
      </c>
      <c r="H83" s="63">
        <f>[2]функционал!F83</f>
        <v>50</v>
      </c>
    </row>
    <row r="84" spans="1:8" ht="57" thickBot="1" x14ac:dyDescent="0.35">
      <c r="A84" s="64" t="s">
        <v>109</v>
      </c>
      <c r="B84" s="31" t="s">
        <v>14</v>
      </c>
      <c r="C84" s="31" t="s">
        <v>76</v>
      </c>
      <c r="D84" s="31" t="s">
        <v>110</v>
      </c>
      <c r="E84" s="31"/>
      <c r="F84" s="65">
        <f>+F85</f>
        <v>50</v>
      </c>
      <c r="G84" s="65">
        <f>[1]функционал!F84</f>
        <v>50</v>
      </c>
      <c r="H84" s="65">
        <f>[2]функционал!F84</f>
        <v>50</v>
      </c>
    </row>
    <row r="85" spans="1:8" ht="169.5" thickBot="1" x14ac:dyDescent="0.35">
      <c r="A85" s="58" t="s">
        <v>111</v>
      </c>
      <c r="B85" s="34" t="s">
        <v>14</v>
      </c>
      <c r="C85" s="34" t="s">
        <v>76</v>
      </c>
      <c r="D85" s="59" t="s">
        <v>112</v>
      </c>
      <c r="E85" s="59">
        <v>200</v>
      </c>
      <c r="F85" s="74">
        <f>+[3]ведомственная!G248</f>
        <v>50</v>
      </c>
      <c r="G85" s="74">
        <f>[1]функционал!F85</f>
        <v>50</v>
      </c>
      <c r="H85" s="74">
        <f>[2]функционал!F85</f>
        <v>50</v>
      </c>
    </row>
    <row r="86" spans="1:8" ht="38.25" thickBot="1" x14ac:dyDescent="0.35">
      <c r="A86" s="62" t="s">
        <v>55</v>
      </c>
      <c r="B86" s="44" t="s">
        <v>14</v>
      </c>
      <c r="C86" s="44" t="s">
        <v>76</v>
      </c>
      <c r="D86" s="78" t="s">
        <v>113</v>
      </c>
      <c r="E86" s="78"/>
      <c r="F86" s="69">
        <f>+F87</f>
        <v>841.02319999999997</v>
      </c>
      <c r="G86" s="69">
        <f>[1]функционал!F86</f>
        <v>841.02320000000009</v>
      </c>
      <c r="H86" s="69">
        <f>[2]функционал!F86</f>
        <v>841.02320000000009</v>
      </c>
    </row>
    <row r="87" spans="1:8" ht="38.25" thickBot="1" x14ac:dyDescent="0.35">
      <c r="A87" s="64" t="s">
        <v>114</v>
      </c>
      <c r="B87" s="31" t="s">
        <v>14</v>
      </c>
      <c r="C87" s="31" t="s">
        <v>76</v>
      </c>
      <c r="D87" s="79" t="s">
        <v>115</v>
      </c>
      <c r="E87" s="79"/>
      <c r="F87" s="70">
        <f>+F88+F89</f>
        <v>841.02319999999997</v>
      </c>
      <c r="G87" s="70">
        <f>[1]функционал!F87</f>
        <v>841.02320000000009</v>
      </c>
      <c r="H87" s="70">
        <f>[2]функционал!F87</f>
        <v>841.02320000000009</v>
      </c>
    </row>
    <row r="88" spans="1:8" ht="132" thickBot="1" x14ac:dyDescent="0.35">
      <c r="A88" s="58" t="s">
        <v>116</v>
      </c>
      <c r="B88" s="34" t="s">
        <v>14</v>
      </c>
      <c r="C88" s="34" t="s">
        <v>76</v>
      </c>
      <c r="D88" s="80" t="s">
        <v>117</v>
      </c>
      <c r="E88" s="80" t="s">
        <v>118</v>
      </c>
      <c r="F88" s="74">
        <f>+[3]ведомственная!G251</f>
        <v>35.4</v>
      </c>
      <c r="G88" s="74">
        <f>[1]функционал!F88</f>
        <v>35.1</v>
      </c>
      <c r="H88" s="74">
        <f>[2]функционал!F88</f>
        <v>35.1</v>
      </c>
    </row>
    <row r="89" spans="1:8" ht="169.5" thickBot="1" x14ac:dyDescent="0.35">
      <c r="A89" s="58" t="s">
        <v>119</v>
      </c>
      <c r="B89" s="34" t="s">
        <v>14</v>
      </c>
      <c r="C89" s="34" t="s">
        <v>76</v>
      </c>
      <c r="D89" s="59" t="s">
        <v>117</v>
      </c>
      <c r="E89" s="59">
        <v>600</v>
      </c>
      <c r="F89" s="74">
        <f>+[3]ведомственная!G252</f>
        <v>805.6232</v>
      </c>
      <c r="G89" s="74">
        <f>[1]функционал!F89</f>
        <v>805.92320000000007</v>
      </c>
      <c r="H89" s="74">
        <f>[2]функционал!F89</f>
        <v>805.92320000000007</v>
      </c>
    </row>
    <row r="90" spans="1:8" ht="38.25" thickBot="1" x14ac:dyDescent="0.35">
      <c r="A90" s="81" t="s">
        <v>120</v>
      </c>
      <c r="B90" s="82" t="s">
        <v>26</v>
      </c>
      <c r="C90" s="82"/>
      <c r="D90" s="24"/>
      <c r="E90" s="24"/>
      <c r="F90" s="83">
        <f>+F91</f>
        <v>2767.4863999999998</v>
      </c>
      <c r="G90" s="83">
        <f>[1]функционал!F90</f>
        <v>2552.396264</v>
      </c>
      <c r="H90" s="83">
        <f>[2]функционал!F90</f>
        <v>2577.55522664</v>
      </c>
    </row>
    <row r="91" spans="1:8" ht="57" thickBot="1" x14ac:dyDescent="0.35">
      <c r="A91" s="19" t="s">
        <v>121</v>
      </c>
      <c r="B91" s="20" t="s">
        <v>26</v>
      </c>
      <c r="C91" s="20" t="s">
        <v>122</v>
      </c>
      <c r="D91" s="20"/>
      <c r="E91" s="20"/>
      <c r="F91" s="84">
        <f>+F92</f>
        <v>2767.4863999999998</v>
      </c>
      <c r="G91" s="84">
        <f>[1]функционал!F91</f>
        <v>2552.396264</v>
      </c>
      <c r="H91" s="84">
        <f>[2]функционал!F91</f>
        <v>2577.55522664</v>
      </c>
    </row>
    <row r="92" spans="1:8" ht="75.75" thickBot="1" x14ac:dyDescent="0.35">
      <c r="A92" s="67" t="s">
        <v>123</v>
      </c>
      <c r="B92" s="41" t="s">
        <v>26</v>
      </c>
      <c r="C92" s="41" t="s">
        <v>122</v>
      </c>
      <c r="D92" s="41" t="s">
        <v>124</v>
      </c>
      <c r="E92" s="41"/>
      <c r="F92" s="42">
        <f>+F93+F95+F97</f>
        <v>2767.4863999999998</v>
      </c>
      <c r="G92" s="42">
        <f>[1]функционал!F92</f>
        <v>2552.396264</v>
      </c>
      <c r="H92" s="42">
        <f>[2]функционал!F92</f>
        <v>2577.55522664</v>
      </c>
    </row>
    <row r="93" spans="1:8" ht="38.25" thickBot="1" x14ac:dyDescent="0.35">
      <c r="A93" s="30" t="s">
        <v>125</v>
      </c>
      <c r="B93" s="31" t="s">
        <v>26</v>
      </c>
      <c r="C93" s="31" t="s">
        <v>122</v>
      </c>
      <c r="D93" s="31" t="s">
        <v>126</v>
      </c>
      <c r="E93" s="31"/>
      <c r="F93" s="46">
        <f>+F94</f>
        <v>50</v>
      </c>
      <c r="G93" s="46">
        <f>[1]функционал!F93</f>
        <v>0</v>
      </c>
      <c r="H93" s="46">
        <f>[2]функционал!F93</f>
        <v>0</v>
      </c>
    </row>
    <row r="94" spans="1:8" ht="113.25" thickBot="1" x14ac:dyDescent="0.35">
      <c r="A94" s="47" t="s">
        <v>127</v>
      </c>
      <c r="B94" s="34" t="s">
        <v>26</v>
      </c>
      <c r="C94" s="34" t="s">
        <v>122</v>
      </c>
      <c r="D94" s="35" t="s">
        <v>128</v>
      </c>
      <c r="E94" s="35">
        <v>800</v>
      </c>
      <c r="F94" s="48">
        <f>+[3]ведомственная!G257</f>
        <v>50</v>
      </c>
      <c r="G94" s="48">
        <f>[1]функционал!F94</f>
        <v>0</v>
      </c>
      <c r="H94" s="48">
        <f>[2]функционал!F94</f>
        <v>0</v>
      </c>
    </row>
    <row r="95" spans="1:8" ht="38.25" thickBot="1" x14ac:dyDescent="0.35">
      <c r="A95" s="30" t="s">
        <v>129</v>
      </c>
      <c r="B95" s="31" t="s">
        <v>26</v>
      </c>
      <c r="C95" s="31" t="s">
        <v>122</v>
      </c>
      <c r="D95" s="57" t="s">
        <v>130</v>
      </c>
      <c r="E95" s="57"/>
      <c r="F95" s="46">
        <f>+F96</f>
        <v>0</v>
      </c>
      <c r="G95" s="46">
        <f>[1]функционал!F95</f>
        <v>0</v>
      </c>
      <c r="H95" s="46">
        <f>[2]функционал!F95</f>
        <v>0</v>
      </c>
    </row>
    <row r="96" spans="1:8" ht="113.25" thickBot="1" x14ac:dyDescent="0.35">
      <c r="A96" s="47" t="s">
        <v>131</v>
      </c>
      <c r="B96" s="34" t="s">
        <v>26</v>
      </c>
      <c r="C96" s="34" t="s">
        <v>122</v>
      </c>
      <c r="D96" s="35" t="s">
        <v>132</v>
      </c>
      <c r="E96" s="35">
        <v>200</v>
      </c>
      <c r="F96" s="48">
        <f>+[3]ведомственная!G259</f>
        <v>0</v>
      </c>
      <c r="G96" s="48">
        <f>[1]функционал!F96</f>
        <v>0</v>
      </c>
      <c r="H96" s="48">
        <f>[2]функционал!F96</f>
        <v>0</v>
      </c>
    </row>
    <row r="97" spans="1:8" ht="57" thickBot="1" x14ac:dyDescent="0.35">
      <c r="A97" s="30" t="s">
        <v>133</v>
      </c>
      <c r="B97" s="31" t="s">
        <v>26</v>
      </c>
      <c r="C97" s="31" t="s">
        <v>122</v>
      </c>
      <c r="D97" s="57" t="s">
        <v>134</v>
      </c>
      <c r="E97" s="57"/>
      <c r="F97" s="46">
        <f>+F98+F99+F100</f>
        <v>2717.4863999999998</v>
      </c>
      <c r="G97" s="46">
        <f>[1]функционал!F97</f>
        <v>2552.396264</v>
      </c>
      <c r="H97" s="46">
        <f>[2]функционал!F97</f>
        <v>2577.55522664</v>
      </c>
    </row>
    <row r="98" spans="1:8" ht="169.5" thickBot="1" x14ac:dyDescent="0.35">
      <c r="A98" s="47" t="s">
        <v>135</v>
      </c>
      <c r="B98" s="34" t="s">
        <v>26</v>
      </c>
      <c r="C98" s="34" t="s">
        <v>122</v>
      </c>
      <c r="D98" s="35" t="s">
        <v>136</v>
      </c>
      <c r="E98" s="35">
        <v>100</v>
      </c>
      <c r="F98" s="48">
        <f>+[3]ведомственная!G261</f>
        <v>2496.9863999999998</v>
      </c>
      <c r="G98" s="48">
        <f>[1]функционал!F98</f>
        <v>2515.896264</v>
      </c>
      <c r="H98" s="48">
        <f>[2]функционал!F98</f>
        <v>2541.05522664</v>
      </c>
    </row>
    <row r="99" spans="1:8" ht="132" thickBot="1" x14ac:dyDescent="0.35">
      <c r="A99" s="47" t="s">
        <v>137</v>
      </c>
      <c r="B99" s="34" t="s">
        <v>26</v>
      </c>
      <c r="C99" s="34" t="s">
        <v>122</v>
      </c>
      <c r="D99" s="35" t="s">
        <v>136</v>
      </c>
      <c r="E99" s="35">
        <v>200</v>
      </c>
      <c r="F99" s="48">
        <f>+[3]ведомственная!G262</f>
        <v>217.5</v>
      </c>
      <c r="G99" s="48">
        <f>[1]функционал!F99</f>
        <v>33.5</v>
      </c>
      <c r="H99" s="48">
        <f>[2]функционал!F99</f>
        <v>33.5</v>
      </c>
    </row>
    <row r="100" spans="1:8" ht="113.25" thickBot="1" x14ac:dyDescent="0.35">
      <c r="A100" s="47" t="s">
        <v>138</v>
      </c>
      <c r="B100" s="34" t="s">
        <v>26</v>
      </c>
      <c r="C100" s="34" t="s">
        <v>122</v>
      </c>
      <c r="D100" s="35" t="s">
        <v>136</v>
      </c>
      <c r="E100" s="35">
        <v>800</v>
      </c>
      <c r="F100" s="48">
        <f>+[3]ведомственная!G263</f>
        <v>3</v>
      </c>
      <c r="G100" s="48">
        <f>[1]функционал!F100</f>
        <v>3</v>
      </c>
      <c r="H100" s="48">
        <f>[2]функционал!F100</f>
        <v>3</v>
      </c>
    </row>
    <row r="101" spans="1:8" ht="225.75" thickBot="1" x14ac:dyDescent="0.35">
      <c r="A101" s="85" t="s">
        <v>139</v>
      </c>
      <c r="B101" s="86" t="s">
        <v>26</v>
      </c>
      <c r="C101" s="86" t="s">
        <v>122</v>
      </c>
      <c r="D101" s="87" t="s">
        <v>140</v>
      </c>
      <c r="E101" s="87">
        <v>100</v>
      </c>
      <c r="F101" s="88">
        <f>+[3]программы!G224</f>
        <v>2496.9863999999998</v>
      </c>
      <c r="G101" s="88">
        <f>[1]функционал!F101</f>
        <v>2515.896264</v>
      </c>
      <c r="H101" s="88">
        <f>[2]функционал!F101</f>
        <v>2541.05522664</v>
      </c>
    </row>
    <row r="102" spans="1:8" ht="19.5" thickBot="1" x14ac:dyDescent="0.35">
      <c r="A102" s="81" t="s">
        <v>141</v>
      </c>
      <c r="B102" s="82" t="s">
        <v>35</v>
      </c>
      <c r="C102" s="82"/>
      <c r="D102" s="82"/>
      <c r="E102" s="24"/>
      <c r="F102" s="83">
        <f>+F108+F125+F136+F120+F103</f>
        <v>92953.745800000004</v>
      </c>
      <c r="G102" s="83">
        <f>[1]функционал!F102</f>
        <v>67383.266058000008</v>
      </c>
      <c r="H102" s="83">
        <f>[2]функционал!F102</f>
        <v>72211.335918580007</v>
      </c>
    </row>
    <row r="103" spans="1:8" ht="19.5" thickBot="1" x14ac:dyDescent="0.35">
      <c r="A103" s="19" t="s">
        <v>142</v>
      </c>
      <c r="B103" s="20" t="s">
        <v>35</v>
      </c>
      <c r="C103" s="20" t="s">
        <v>14</v>
      </c>
      <c r="D103" s="21"/>
      <c r="E103" s="20"/>
      <c r="F103" s="84">
        <f>F104</f>
        <v>72.8</v>
      </c>
      <c r="G103" s="84">
        <f>[1]функционал!F103</f>
        <v>72.8</v>
      </c>
      <c r="H103" s="84">
        <f>[2]функционал!F103</f>
        <v>72.8</v>
      </c>
    </row>
    <row r="104" spans="1:8" ht="38.25" thickBot="1" x14ac:dyDescent="0.35">
      <c r="A104" s="67" t="s">
        <v>143</v>
      </c>
      <c r="B104" s="41" t="s">
        <v>35</v>
      </c>
      <c r="C104" s="41" t="s">
        <v>14</v>
      </c>
      <c r="D104" s="41" t="s">
        <v>144</v>
      </c>
      <c r="E104" s="41"/>
      <c r="F104" s="42">
        <f>F105</f>
        <v>72.8</v>
      </c>
      <c r="G104" s="42">
        <f>[1]функционал!F104</f>
        <v>72.8</v>
      </c>
      <c r="H104" s="42">
        <f>[2]функционал!F104</f>
        <v>72.8</v>
      </c>
    </row>
    <row r="105" spans="1:8" ht="75.75" thickBot="1" x14ac:dyDescent="0.35">
      <c r="A105" s="43" t="s">
        <v>145</v>
      </c>
      <c r="B105" s="44" t="s">
        <v>35</v>
      </c>
      <c r="C105" s="44" t="s">
        <v>14</v>
      </c>
      <c r="D105" s="44" t="s">
        <v>146</v>
      </c>
      <c r="E105" s="44"/>
      <c r="F105" s="45">
        <f>F106</f>
        <v>72.8</v>
      </c>
      <c r="G105" s="45">
        <f>[1]функционал!F105</f>
        <v>72.8</v>
      </c>
      <c r="H105" s="45">
        <f>[2]функционал!F105</f>
        <v>72.8</v>
      </c>
    </row>
    <row r="106" spans="1:8" ht="57" thickBot="1" x14ac:dyDescent="0.35">
      <c r="A106" s="30" t="s">
        <v>147</v>
      </c>
      <c r="B106" s="31" t="s">
        <v>35</v>
      </c>
      <c r="C106" s="31" t="s">
        <v>14</v>
      </c>
      <c r="D106" s="31" t="s">
        <v>148</v>
      </c>
      <c r="E106" s="31"/>
      <c r="F106" s="46">
        <f>F107</f>
        <v>72.8</v>
      </c>
      <c r="G106" s="46">
        <f>[1]функционал!F106</f>
        <v>72.8</v>
      </c>
      <c r="H106" s="46">
        <f>[2]функционал!F106</f>
        <v>72.8</v>
      </c>
    </row>
    <row r="107" spans="1:8" ht="169.5" thickBot="1" x14ac:dyDescent="0.35">
      <c r="A107" s="89" t="s">
        <v>149</v>
      </c>
      <c r="B107" s="90" t="s">
        <v>35</v>
      </c>
      <c r="C107" s="90" t="s">
        <v>14</v>
      </c>
      <c r="D107" s="90" t="s">
        <v>150</v>
      </c>
      <c r="E107" s="90" t="s">
        <v>118</v>
      </c>
      <c r="F107" s="91">
        <f>[3]ведомственная!G69</f>
        <v>72.8</v>
      </c>
      <c r="G107" s="91">
        <f>[1]функционал!F107</f>
        <v>72.8</v>
      </c>
      <c r="H107" s="91">
        <f>[2]функционал!F107</f>
        <v>72.8</v>
      </c>
    </row>
    <row r="108" spans="1:8" ht="19.5" thickBot="1" x14ac:dyDescent="0.35">
      <c r="A108" s="19" t="s">
        <v>151</v>
      </c>
      <c r="B108" s="20" t="s">
        <v>35</v>
      </c>
      <c r="C108" s="20" t="s">
        <v>46</v>
      </c>
      <c r="D108" s="21"/>
      <c r="E108" s="20"/>
      <c r="F108" s="84">
        <f>+F109</f>
        <v>6326.2458000000006</v>
      </c>
      <c r="G108" s="84">
        <f>[1]функционал!F108</f>
        <v>6063.6660579999998</v>
      </c>
      <c r="H108" s="84">
        <f>[2]функционал!F108</f>
        <v>6028.5359185800007</v>
      </c>
    </row>
    <row r="109" spans="1:8" ht="75.75" thickBot="1" x14ac:dyDescent="0.35">
      <c r="A109" s="67" t="s">
        <v>105</v>
      </c>
      <c r="B109" s="41" t="s">
        <v>35</v>
      </c>
      <c r="C109" s="41" t="s">
        <v>46</v>
      </c>
      <c r="D109" s="41" t="s">
        <v>106</v>
      </c>
      <c r="E109" s="41"/>
      <c r="F109" s="42">
        <f>+F110+F113</f>
        <v>6326.2458000000006</v>
      </c>
      <c r="G109" s="42">
        <f>[1]функционал!F109</f>
        <v>6063.6660579999998</v>
      </c>
      <c r="H109" s="42">
        <f>[2]функционал!F109</f>
        <v>6028.5359185800007</v>
      </c>
    </row>
    <row r="110" spans="1:8" ht="38.25" thickBot="1" x14ac:dyDescent="0.35">
      <c r="A110" s="43" t="s">
        <v>152</v>
      </c>
      <c r="B110" s="44" t="s">
        <v>35</v>
      </c>
      <c r="C110" s="44" t="s">
        <v>46</v>
      </c>
      <c r="D110" s="44" t="s">
        <v>153</v>
      </c>
      <c r="E110" s="44"/>
      <c r="F110" s="45">
        <f>+F111</f>
        <v>299</v>
      </c>
      <c r="G110" s="45">
        <f>[1]функционал!F110</f>
        <v>239.2</v>
      </c>
      <c r="H110" s="45">
        <f>[2]функционал!F110</f>
        <v>172.8</v>
      </c>
    </row>
    <row r="111" spans="1:8" ht="38.25" thickBot="1" x14ac:dyDescent="0.35">
      <c r="A111" s="30" t="s">
        <v>154</v>
      </c>
      <c r="B111" s="31" t="s">
        <v>35</v>
      </c>
      <c r="C111" s="31" t="s">
        <v>46</v>
      </c>
      <c r="D111" s="31" t="s">
        <v>155</v>
      </c>
      <c r="E111" s="31"/>
      <c r="F111" s="46">
        <f>+F112</f>
        <v>299</v>
      </c>
      <c r="G111" s="46">
        <f>[1]функционал!F111</f>
        <v>239.2</v>
      </c>
      <c r="H111" s="46">
        <f>[2]функционал!F111</f>
        <v>172.8</v>
      </c>
    </row>
    <row r="112" spans="1:8" ht="169.5" thickBot="1" x14ac:dyDescent="0.35">
      <c r="A112" s="89" t="s">
        <v>156</v>
      </c>
      <c r="B112" s="90" t="s">
        <v>35</v>
      </c>
      <c r="C112" s="90" t="s">
        <v>46</v>
      </c>
      <c r="D112" s="90" t="s">
        <v>157</v>
      </c>
      <c r="E112" s="90" t="s">
        <v>158</v>
      </c>
      <c r="F112" s="91">
        <f>+[3]ведомственная!G269</f>
        <v>299</v>
      </c>
      <c r="G112" s="91">
        <f>[1]функционал!F112</f>
        <v>239.2</v>
      </c>
      <c r="H112" s="91">
        <f>[2]функционал!F112</f>
        <v>172.8</v>
      </c>
    </row>
    <row r="113" spans="1:8" ht="38.25" thickBot="1" x14ac:dyDescent="0.35">
      <c r="A113" s="43" t="s">
        <v>55</v>
      </c>
      <c r="B113" s="44" t="s">
        <v>35</v>
      </c>
      <c r="C113" s="44" t="s">
        <v>46</v>
      </c>
      <c r="D113" s="44" t="s">
        <v>113</v>
      </c>
      <c r="E113" s="44"/>
      <c r="F113" s="45">
        <f>+F114+F118</f>
        <v>6027.2458000000006</v>
      </c>
      <c r="G113" s="45">
        <f>[1]функционал!F113</f>
        <v>5824.466058</v>
      </c>
      <c r="H113" s="45">
        <f>[2]функционал!F113</f>
        <v>5855.7359185800005</v>
      </c>
    </row>
    <row r="114" spans="1:8" ht="75.75" thickBot="1" x14ac:dyDescent="0.35">
      <c r="A114" s="30" t="s">
        <v>159</v>
      </c>
      <c r="B114" s="31" t="s">
        <v>35</v>
      </c>
      <c r="C114" s="31" t="s">
        <v>46</v>
      </c>
      <c r="D114" s="31" t="s">
        <v>160</v>
      </c>
      <c r="E114" s="31"/>
      <c r="F114" s="46">
        <f>+F115+F116+F117</f>
        <v>3598.0258000000003</v>
      </c>
      <c r="G114" s="46">
        <f>[1]функционал!F114</f>
        <v>3395.7460579999997</v>
      </c>
      <c r="H114" s="46">
        <f>[2]функционал!F114</f>
        <v>3427.0159185800003</v>
      </c>
    </row>
    <row r="115" spans="1:8" ht="225.75" thickBot="1" x14ac:dyDescent="0.35">
      <c r="A115" s="58" t="s">
        <v>161</v>
      </c>
      <c r="B115" s="34" t="s">
        <v>35</v>
      </c>
      <c r="C115" s="34" t="s">
        <v>46</v>
      </c>
      <c r="D115" s="59" t="s">
        <v>162</v>
      </c>
      <c r="E115" s="59">
        <v>100</v>
      </c>
      <c r="F115" s="74">
        <f>+[3]ведомственная!G272</f>
        <v>3104.5258000000003</v>
      </c>
      <c r="G115" s="74">
        <f>[1]функционал!F115</f>
        <v>3135.486058</v>
      </c>
      <c r="H115" s="74">
        <f>[2]функционал!F115</f>
        <v>3166.7559185800001</v>
      </c>
    </row>
    <row r="116" spans="1:8" ht="188.25" thickBot="1" x14ac:dyDescent="0.35">
      <c r="A116" s="58" t="s">
        <v>163</v>
      </c>
      <c r="B116" s="34" t="s">
        <v>35</v>
      </c>
      <c r="C116" s="34" t="s">
        <v>46</v>
      </c>
      <c r="D116" s="59" t="s">
        <v>162</v>
      </c>
      <c r="E116" s="59">
        <v>200</v>
      </c>
      <c r="F116" s="74">
        <f>+[3]ведомственная!G273</f>
        <v>493.5</v>
      </c>
      <c r="G116" s="74">
        <f>[1]функционал!F116</f>
        <v>260.25999999999976</v>
      </c>
      <c r="H116" s="74">
        <f>[2]функционал!F116</f>
        <v>260.26000000000022</v>
      </c>
    </row>
    <row r="117" spans="1:8" ht="169.5" thickBot="1" x14ac:dyDescent="0.35">
      <c r="A117" s="58" t="s">
        <v>164</v>
      </c>
      <c r="B117" s="34" t="s">
        <v>35</v>
      </c>
      <c r="C117" s="34" t="s">
        <v>46</v>
      </c>
      <c r="D117" s="59" t="s">
        <v>162</v>
      </c>
      <c r="E117" s="59">
        <v>800</v>
      </c>
      <c r="F117" s="74">
        <f>+[3]ведомственная!G274</f>
        <v>0</v>
      </c>
      <c r="G117" s="74">
        <f>[1]функционал!F117</f>
        <v>0</v>
      </c>
      <c r="H117" s="74">
        <f>[2]функционал!F117</f>
        <v>0</v>
      </c>
    </row>
    <row r="118" spans="1:8" ht="38.25" thickBot="1" x14ac:dyDescent="0.35">
      <c r="A118" s="64" t="s">
        <v>165</v>
      </c>
      <c r="B118" s="31" t="s">
        <v>35</v>
      </c>
      <c r="C118" s="31" t="s">
        <v>46</v>
      </c>
      <c r="D118" s="79" t="s">
        <v>166</v>
      </c>
      <c r="E118" s="79"/>
      <c r="F118" s="70">
        <f>+F119</f>
        <v>2429.2200000000003</v>
      </c>
      <c r="G118" s="70">
        <f>[1]функционал!F118</f>
        <v>2428.7200000000003</v>
      </c>
      <c r="H118" s="70">
        <f>[2]функционал!F118</f>
        <v>2428.7200000000003</v>
      </c>
    </row>
    <row r="119" spans="1:8" ht="169.5" thickBot="1" x14ac:dyDescent="0.35">
      <c r="A119" s="58" t="s">
        <v>167</v>
      </c>
      <c r="B119" s="34" t="s">
        <v>35</v>
      </c>
      <c r="C119" s="34" t="s">
        <v>46</v>
      </c>
      <c r="D119" s="59" t="s">
        <v>168</v>
      </c>
      <c r="E119" s="59">
        <v>600</v>
      </c>
      <c r="F119" s="74">
        <f>+[3]ведомственная!G276</f>
        <v>2429.2200000000003</v>
      </c>
      <c r="G119" s="74">
        <f>[1]функционал!F119</f>
        <v>2428.7200000000003</v>
      </c>
      <c r="H119" s="74">
        <f>[2]функционал!F119</f>
        <v>2428.7200000000003</v>
      </c>
    </row>
    <row r="120" spans="1:8" ht="19.5" thickBot="1" x14ac:dyDescent="0.35">
      <c r="A120" s="19" t="s">
        <v>169</v>
      </c>
      <c r="B120" s="20" t="s">
        <v>35</v>
      </c>
      <c r="C120" s="20" t="s">
        <v>170</v>
      </c>
      <c r="D120" s="21"/>
      <c r="E120" s="20"/>
      <c r="F120" s="66">
        <f>+F121</f>
        <v>600</v>
      </c>
      <c r="G120" s="66">
        <f>[1]функционал!F120</f>
        <v>0</v>
      </c>
      <c r="H120" s="66">
        <f>[2]функционал!F120</f>
        <v>0</v>
      </c>
    </row>
    <row r="121" spans="1:8" ht="38.25" thickBot="1" x14ac:dyDescent="0.35">
      <c r="A121" s="92" t="s">
        <v>171</v>
      </c>
      <c r="B121" s="41" t="s">
        <v>35</v>
      </c>
      <c r="C121" s="41" t="s">
        <v>170</v>
      </c>
      <c r="D121" s="41" t="s">
        <v>172</v>
      </c>
      <c r="E121" s="24"/>
      <c r="F121" s="93">
        <f>+F122</f>
        <v>600</v>
      </c>
      <c r="G121" s="93">
        <f>[1]функционал!F121</f>
        <v>0</v>
      </c>
      <c r="H121" s="93">
        <f>[2]функционал!F121</f>
        <v>0</v>
      </c>
    </row>
    <row r="122" spans="1:8" ht="57" thickBot="1" x14ac:dyDescent="0.35">
      <c r="A122" s="43" t="s">
        <v>173</v>
      </c>
      <c r="B122" s="44" t="s">
        <v>35</v>
      </c>
      <c r="C122" s="44" t="s">
        <v>170</v>
      </c>
      <c r="D122" s="44" t="s">
        <v>174</v>
      </c>
      <c r="E122" s="44"/>
      <c r="F122" s="69">
        <f>+F123</f>
        <v>600</v>
      </c>
      <c r="G122" s="69">
        <f>[1]функционал!F122</f>
        <v>0</v>
      </c>
      <c r="H122" s="69">
        <f>[2]функционал!F122</f>
        <v>0</v>
      </c>
    </row>
    <row r="123" spans="1:8" ht="38.25" thickBot="1" x14ac:dyDescent="0.35">
      <c r="A123" s="30" t="s">
        <v>175</v>
      </c>
      <c r="B123" s="31" t="s">
        <v>35</v>
      </c>
      <c r="C123" s="31" t="s">
        <v>170</v>
      </c>
      <c r="D123" s="31" t="s">
        <v>176</v>
      </c>
      <c r="E123" s="31"/>
      <c r="F123" s="70">
        <f>+F124</f>
        <v>600</v>
      </c>
      <c r="G123" s="70">
        <f>[1]функционал!F123</f>
        <v>0</v>
      </c>
      <c r="H123" s="70">
        <f>[2]функционал!F123</f>
        <v>0</v>
      </c>
    </row>
    <row r="124" spans="1:8" ht="132" thickBot="1" x14ac:dyDescent="0.35">
      <c r="A124" s="58" t="s">
        <v>177</v>
      </c>
      <c r="B124" s="34" t="s">
        <v>35</v>
      </c>
      <c r="C124" s="34" t="s">
        <v>170</v>
      </c>
      <c r="D124" s="34" t="s">
        <v>178</v>
      </c>
      <c r="E124" s="90" t="s">
        <v>179</v>
      </c>
      <c r="F124" s="1">
        <f>+[3]ведомственная!G74</f>
        <v>600</v>
      </c>
      <c r="G124" s="1">
        <f>[1]функционал!F124</f>
        <v>0</v>
      </c>
      <c r="H124" s="1">
        <f>[2]функционал!F124</f>
        <v>0</v>
      </c>
    </row>
    <row r="125" spans="1:8" ht="19.5" thickBot="1" x14ac:dyDescent="0.35">
      <c r="A125" s="19" t="s">
        <v>180</v>
      </c>
      <c r="B125" s="20" t="s">
        <v>35</v>
      </c>
      <c r="C125" s="20" t="s">
        <v>122</v>
      </c>
      <c r="D125" s="21"/>
      <c r="E125" s="20"/>
      <c r="F125" s="66">
        <f>+F126</f>
        <v>81229.7</v>
      </c>
      <c r="G125" s="66">
        <f>[1]функционал!F125</f>
        <v>56771.8</v>
      </c>
      <c r="H125" s="66">
        <f>[2]функционал!F125</f>
        <v>61635</v>
      </c>
    </row>
    <row r="126" spans="1:8" ht="38.25" thickBot="1" x14ac:dyDescent="0.35">
      <c r="A126" s="23" t="s">
        <v>171</v>
      </c>
      <c r="B126" s="41" t="s">
        <v>35</v>
      </c>
      <c r="C126" s="41" t="s">
        <v>122</v>
      </c>
      <c r="D126" s="41" t="s">
        <v>172</v>
      </c>
      <c r="E126" s="41"/>
      <c r="F126" s="68">
        <f>+F127</f>
        <v>81229.7</v>
      </c>
      <c r="G126" s="68">
        <f>[1]функционал!F126</f>
        <v>56771.8</v>
      </c>
      <c r="H126" s="68">
        <f>[2]функционал!F126</f>
        <v>61635</v>
      </c>
    </row>
    <row r="127" spans="1:8" ht="57" thickBot="1" x14ac:dyDescent="0.35">
      <c r="A127" s="43" t="s">
        <v>173</v>
      </c>
      <c r="B127" s="44" t="s">
        <v>35</v>
      </c>
      <c r="C127" s="44" t="s">
        <v>122</v>
      </c>
      <c r="D127" s="44" t="s">
        <v>174</v>
      </c>
      <c r="E127" s="44"/>
      <c r="F127" s="69">
        <f>+F130+F133+F128</f>
        <v>81229.7</v>
      </c>
      <c r="G127" s="69">
        <f>[1]функционал!F127</f>
        <v>56771.8</v>
      </c>
      <c r="H127" s="69">
        <f>[2]функционал!F127</f>
        <v>61635</v>
      </c>
    </row>
    <row r="128" spans="1:8" ht="38.25" thickBot="1" x14ac:dyDescent="0.35">
      <c r="A128" s="30" t="s">
        <v>181</v>
      </c>
      <c r="B128" s="31" t="s">
        <v>35</v>
      </c>
      <c r="C128" s="31" t="s">
        <v>122</v>
      </c>
      <c r="D128" s="31" t="s">
        <v>182</v>
      </c>
      <c r="E128" s="31"/>
      <c r="F128" s="70">
        <f>F129</f>
        <v>2500</v>
      </c>
      <c r="G128" s="70">
        <f>[1]функционал!F128</f>
        <v>0</v>
      </c>
      <c r="H128" s="70">
        <f>[2]функционал!F128</f>
        <v>0</v>
      </c>
    </row>
    <row r="129" spans="1:8" ht="188.25" thickBot="1" x14ac:dyDescent="0.35">
      <c r="A129" s="47" t="s">
        <v>183</v>
      </c>
      <c r="B129" s="34" t="s">
        <v>35</v>
      </c>
      <c r="C129" s="34" t="s">
        <v>122</v>
      </c>
      <c r="D129" s="35" t="s">
        <v>184</v>
      </c>
      <c r="E129" s="34" t="s">
        <v>118</v>
      </c>
      <c r="F129" s="48">
        <f>[3]ведомственная!G79</f>
        <v>2500</v>
      </c>
      <c r="G129" s="48">
        <f>[1]функционал!F129</f>
        <v>0</v>
      </c>
      <c r="H129" s="48">
        <f>[2]функционал!F129</f>
        <v>0</v>
      </c>
    </row>
    <row r="130" spans="1:8" ht="38.25" thickBot="1" x14ac:dyDescent="0.35">
      <c r="A130" s="30" t="s">
        <v>185</v>
      </c>
      <c r="B130" s="31" t="s">
        <v>35</v>
      </c>
      <c r="C130" s="31" t="s">
        <v>122</v>
      </c>
      <c r="D130" s="31" t="s">
        <v>186</v>
      </c>
      <c r="E130" s="31"/>
      <c r="F130" s="70">
        <f>+F131+F132</f>
        <v>75729.7</v>
      </c>
      <c r="G130" s="70">
        <f>[1]функционал!F130</f>
        <v>56771.8</v>
      </c>
      <c r="H130" s="70">
        <f>[2]функционал!F130</f>
        <v>61635</v>
      </c>
    </row>
    <row r="131" spans="1:8" ht="113.25" thickBot="1" x14ac:dyDescent="0.35">
      <c r="A131" s="47" t="s">
        <v>187</v>
      </c>
      <c r="B131" s="34" t="s">
        <v>35</v>
      </c>
      <c r="C131" s="34" t="s">
        <v>122</v>
      </c>
      <c r="D131" s="35" t="s">
        <v>188</v>
      </c>
      <c r="E131" s="34" t="s">
        <v>158</v>
      </c>
      <c r="F131" s="48">
        <f>+[3]ведомственная!G81</f>
        <v>14274</v>
      </c>
      <c r="G131" s="48">
        <f>[1]функционал!F131</f>
        <v>18214</v>
      </c>
      <c r="H131" s="48">
        <f>[2]функционал!F131</f>
        <v>19745</v>
      </c>
    </row>
    <row r="132" spans="1:8" ht="132" thickBot="1" x14ac:dyDescent="0.35">
      <c r="A132" s="47" t="s">
        <v>189</v>
      </c>
      <c r="B132" s="34" t="s">
        <v>35</v>
      </c>
      <c r="C132" s="34" t="s">
        <v>122</v>
      </c>
      <c r="D132" s="35" t="s">
        <v>190</v>
      </c>
      <c r="E132" s="34" t="s">
        <v>118</v>
      </c>
      <c r="F132" s="48">
        <f>+[3]ведомственная!G82</f>
        <v>61455.7</v>
      </c>
      <c r="G132" s="48">
        <f>[1]функционал!F132</f>
        <v>38557.800000000003</v>
      </c>
      <c r="H132" s="48">
        <f>[2]функционал!F132</f>
        <v>41890</v>
      </c>
    </row>
    <row r="133" spans="1:8" ht="38.25" thickBot="1" x14ac:dyDescent="0.35">
      <c r="A133" s="30" t="s">
        <v>191</v>
      </c>
      <c r="B133" s="31" t="s">
        <v>35</v>
      </c>
      <c r="C133" s="31" t="s">
        <v>122</v>
      </c>
      <c r="D133" s="31" t="s">
        <v>192</v>
      </c>
      <c r="E133" s="31"/>
      <c r="F133" s="70">
        <f>F134+F135</f>
        <v>3000</v>
      </c>
      <c r="G133" s="70">
        <f>[1]функционал!F133</f>
        <v>0</v>
      </c>
      <c r="H133" s="70">
        <f>[2]функционал!F133</f>
        <v>0</v>
      </c>
    </row>
    <row r="134" spans="1:8" ht="132" thickBot="1" x14ac:dyDescent="0.35">
      <c r="A134" s="47" t="s">
        <v>193</v>
      </c>
      <c r="B134" s="34" t="s">
        <v>35</v>
      </c>
      <c r="C134" s="34" t="s">
        <v>122</v>
      </c>
      <c r="D134" s="35" t="s">
        <v>194</v>
      </c>
      <c r="E134" s="34" t="s">
        <v>158</v>
      </c>
      <c r="F134" s="48">
        <f>+[3]ведомственная!G84</f>
        <v>0</v>
      </c>
      <c r="G134" s="48">
        <f>[1]функционал!F134</f>
        <v>0</v>
      </c>
      <c r="H134" s="48">
        <f>[2]функционал!F134</f>
        <v>0</v>
      </c>
    </row>
    <row r="135" spans="1:8" ht="113.25" thickBot="1" x14ac:dyDescent="0.35">
      <c r="A135" s="47" t="s">
        <v>195</v>
      </c>
      <c r="B135" s="34" t="s">
        <v>35</v>
      </c>
      <c r="C135" s="34" t="s">
        <v>122</v>
      </c>
      <c r="D135" s="35" t="s">
        <v>194</v>
      </c>
      <c r="E135" s="34" t="s">
        <v>118</v>
      </c>
      <c r="F135" s="48">
        <f>+[3]ведомственная!G85</f>
        <v>3000</v>
      </c>
      <c r="G135" s="48">
        <f>[1]функционал!F135</f>
        <v>0</v>
      </c>
      <c r="H135" s="48">
        <f>[2]функционал!F135</f>
        <v>0</v>
      </c>
    </row>
    <row r="136" spans="1:8" ht="19.5" thickBot="1" x14ac:dyDescent="0.35">
      <c r="A136" s="19" t="s">
        <v>196</v>
      </c>
      <c r="B136" s="20" t="s">
        <v>35</v>
      </c>
      <c r="C136" s="20" t="s">
        <v>197</v>
      </c>
      <c r="D136" s="21"/>
      <c r="E136" s="20"/>
      <c r="F136" s="66">
        <f>+F137+F141+F145</f>
        <v>4725</v>
      </c>
      <c r="G136" s="66">
        <f>[1]функционал!F136</f>
        <v>4475</v>
      </c>
      <c r="H136" s="66">
        <f>[2]функционал!F136</f>
        <v>4475</v>
      </c>
    </row>
    <row r="137" spans="1:8" ht="38.25" thickBot="1" x14ac:dyDescent="0.35">
      <c r="A137" s="23" t="s">
        <v>17</v>
      </c>
      <c r="B137" s="24" t="s">
        <v>35</v>
      </c>
      <c r="C137" s="24" t="s">
        <v>197</v>
      </c>
      <c r="D137" s="25" t="s">
        <v>18</v>
      </c>
      <c r="E137" s="24"/>
      <c r="F137" s="26">
        <f>+F138</f>
        <v>0</v>
      </c>
      <c r="G137" s="26">
        <f>[1]функционал!F137</f>
        <v>0</v>
      </c>
      <c r="H137" s="26">
        <f>[2]функционал!F137</f>
        <v>0</v>
      </c>
    </row>
    <row r="138" spans="1:8" ht="38.25" thickBot="1" x14ac:dyDescent="0.35">
      <c r="A138" s="62" t="s">
        <v>19</v>
      </c>
      <c r="B138" s="44" t="s">
        <v>35</v>
      </c>
      <c r="C138" s="44" t="s">
        <v>197</v>
      </c>
      <c r="D138" s="44" t="s">
        <v>20</v>
      </c>
      <c r="E138" s="44"/>
      <c r="F138" s="63">
        <f>+F139</f>
        <v>0</v>
      </c>
      <c r="G138" s="63">
        <f>[1]функционал!F138</f>
        <v>0</v>
      </c>
      <c r="H138" s="63">
        <f>[2]функционал!F138</f>
        <v>0</v>
      </c>
    </row>
    <row r="139" spans="1:8" ht="57" thickBot="1" x14ac:dyDescent="0.35">
      <c r="A139" s="72" t="s">
        <v>198</v>
      </c>
      <c r="B139" s="31" t="s">
        <v>35</v>
      </c>
      <c r="C139" s="31" t="s">
        <v>197</v>
      </c>
      <c r="D139" s="31" t="s">
        <v>199</v>
      </c>
      <c r="E139" s="31"/>
      <c r="F139" s="52">
        <f>+F140</f>
        <v>0</v>
      </c>
      <c r="G139" s="52">
        <f>[1]функционал!F139</f>
        <v>0</v>
      </c>
      <c r="H139" s="52">
        <f>[2]функционал!F139</f>
        <v>0</v>
      </c>
    </row>
    <row r="140" spans="1:8" ht="94.5" thickBot="1" x14ac:dyDescent="0.35">
      <c r="A140" s="89" t="s">
        <v>200</v>
      </c>
      <c r="B140" s="90" t="s">
        <v>35</v>
      </c>
      <c r="C140" s="90" t="s">
        <v>197</v>
      </c>
      <c r="D140" s="59" t="s">
        <v>201</v>
      </c>
      <c r="E140" s="90" t="s">
        <v>118</v>
      </c>
      <c r="F140" s="76">
        <f>+[3]ведомственная!G90</f>
        <v>0</v>
      </c>
      <c r="G140" s="76">
        <f>[1]функционал!F140</f>
        <v>0</v>
      </c>
      <c r="H140" s="76">
        <f>[2]функционал!F140</f>
        <v>0</v>
      </c>
    </row>
    <row r="141" spans="1:8" ht="75.75" thickBot="1" x14ac:dyDescent="0.35">
      <c r="A141" s="67" t="s">
        <v>105</v>
      </c>
      <c r="B141" s="41" t="s">
        <v>35</v>
      </c>
      <c r="C141" s="41" t="s">
        <v>197</v>
      </c>
      <c r="D141" s="41" t="s">
        <v>106</v>
      </c>
      <c r="E141" s="41"/>
      <c r="F141" s="68">
        <f>+F142</f>
        <v>700</v>
      </c>
      <c r="G141" s="68">
        <f>[1]функционал!F141</f>
        <v>375</v>
      </c>
      <c r="H141" s="68">
        <f>[2]функционал!F141</f>
        <v>286</v>
      </c>
    </row>
    <row r="142" spans="1:8" ht="57" thickBot="1" x14ac:dyDescent="0.35">
      <c r="A142" s="43" t="s">
        <v>107</v>
      </c>
      <c r="B142" s="44" t="s">
        <v>35</v>
      </c>
      <c r="C142" s="44" t="s">
        <v>197</v>
      </c>
      <c r="D142" s="44" t="s">
        <v>108</v>
      </c>
      <c r="E142" s="44"/>
      <c r="F142" s="69">
        <f>+F143</f>
        <v>700</v>
      </c>
      <c r="G142" s="69">
        <f>[1]функционал!F142</f>
        <v>375</v>
      </c>
      <c r="H142" s="69">
        <f>[2]функционал!F142</f>
        <v>286</v>
      </c>
    </row>
    <row r="143" spans="1:8" ht="57" thickBot="1" x14ac:dyDescent="0.35">
      <c r="A143" s="30" t="s">
        <v>109</v>
      </c>
      <c r="B143" s="31" t="s">
        <v>35</v>
      </c>
      <c r="C143" s="31" t="s">
        <v>197</v>
      </c>
      <c r="D143" s="31" t="s">
        <v>110</v>
      </c>
      <c r="E143" s="31"/>
      <c r="F143" s="70">
        <f>+F144</f>
        <v>700</v>
      </c>
      <c r="G143" s="70">
        <f>[1]функционал!F143</f>
        <v>375</v>
      </c>
      <c r="H143" s="70">
        <f>[2]функционал!F143</f>
        <v>286</v>
      </c>
    </row>
    <row r="144" spans="1:8" ht="169.5" thickBot="1" x14ac:dyDescent="0.35">
      <c r="A144" s="58" t="s">
        <v>202</v>
      </c>
      <c r="B144" s="34" t="s">
        <v>35</v>
      </c>
      <c r="C144" s="34" t="s">
        <v>197</v>
      </c>
      <c r="D144" s="35" t="s">
        <v>203</v>
      </c>
      <c r="E144" s="35">
        <v>200</v>
      </c>
      <c r="F144" s="48">
        <f>+[3]ведомственная!G281</f>
        <v>700</v>
      </c>
      <c r="G144" s="48">
        <f>[1]функционал!F144</f>
        <v>375</v>
      </c>
      <c r="H144" s="48">
        <f>[2]функционал!F144</f>
        <v>286</v>
      </c>
    </row>
    <row r="145" spans="1:8" ht="38.25" thickBot="1" x14ac:dyDescent="0.35">
      <c r="A145" s="67" t="s">
        <v>143</v>
      </c>
      <c r="B145" s="41" t="s">
        <v>35</v>
      </c>
      <c r="C145" s="41" t="s">
        <v>197</v>
      </c>
      <c r="D145" s="41" t="s">
        <v>144</v>
      </c>
      <c r="E145" s="41"/>
      <c r="F145" s="68">
        <f>+F146+F148</f>
        <v>4025</v>
      </c>
      <c r="G145" s="68">
        <f>[1]функционал!F145</f>
        <v>4100</v>
      </c>
      <c r="H145" s="68">
        <f>[2]функционал!F145</f>
        <v>4189</v>
      </c>
    </row>
    <row r="146" spans="1:8" ht="75.75" thickBot="1" x14ac:dyDescent="0.35">
      <c r="A146" s="62" t="s">
        <v>145</v>
      </c>
      <c r="B146" s="94" t="s">
        <v>35</v>
      </c>
      <c r="C146" s="94" t="s">
        <v>197</v>
      </c>
      <c r="D146" s="44" t="s">
        <v>146</v>
      </c>
      <c r="E146" s="78"/>
      <c r="F146" s="69">
        <f>+F147</f>
        <v>0</v>
      </c>
      <c r="G146" s="69">
        <f>[1]функционал!F146</f>
        <v>0</v>
      </c>
      <c r="H146" s="69">
        <f>[2]функционал!F146</f>
        <v>0</v>
      </c>
    </row>
    <row r="147" spans="1:8" ht="38.25" thickBot="1" x14ac:dyDescent="0.35">
      <c r="A147" s="64" t="s">
        <v>204</v>
      </c>
      <c r="B147" s="95" t="s">
        <v>35</v>
      </c>
      <c r="C147" s="95" t="s">
        <v>197</v>
      </c>
      <c r="D147" s="31" t="s">
        <v>205</v>
      </c>
      <c r="E147" s="79"/>
      <c r="F147" s="70"/>
      <c r="G147" s="70">
        <f>[1]функционал!F147</f>
        <v>0</v>
      </c>
      <c r="H147" s="70">
        <f>[2]функционал!F147</f>
        <v>0</v>
      </c>
    </row>
    <row r="148" spans="1:8" ht="38.25" thickBot="1" x14ac:dyDescent="0.35">
      <c r="A148" s="43" t="s">
        <v>206</v>
      </c>
      <c r="B148" s="44" t="s">
        <v>35</v>
      </c>
      <c r="C148" s="44" t="s">
        <v>197</v>
      </c>
      <c r="D148" s="44" t="s">
        <v>207</v>
      </c>
      <c r="E148" s="44"/>
      <c r="F148" s="69">
        <f>+F149</f>
        <v>4025</v>
      </c>
      <c r="G148" s="69">
        <f>[1]функционал!F148</f>
        <v>4100</v>
      </c>
      <c r="H148" s="69">
        <f>[2]функционал!F148</f>
        <v>4189</v>
      </c>
    </row>
    <row r="149" spans="1:8" ht="38.25" thickBot="1" x14ac:dyDescent="0.35">
      <c r="A149" s="30" t="s">
        <v>208</v>
      </c>
      <c r="B149" s="31" t="s">
        <v>35</v>
      </c>
      <c r="C149" s="31" t="s">
        <v>197</v>
      </c>
      <c r="D149" s="31" t="s">
        <v>209</v>
      </c>
      <c r="E149" s="31"/>
      <c r="F149" s="70">
        <f>+F150</f>
        <v>4025</v>
      </c>
      <c r="G149" s="70">
        <f>[1]функционал!F149</f>
        <v>4100</v>
      </c>
      <c r="H149" s="70">
        <f>[2]функционал!F149</f>
        <v>4189</v>
      </c>
    </row>
    <row r="150" spans="1:8" ht="113.25" thickBot="1" x14ac:dyDescent="0.35">
      <c r="A150" s="58" t="s">
        <v>210</v>
      </c>
      <c r="B150" s="34" t="s">
        <v>35</v>
      </c>
      <c r="C150" s="34" t="s">
        <v>197</v>
      </c>
      <c r="D150" s="34" t="s">
        <v>211</v>
      </c>
      <c r="E150" s="34" t="s">
        <v>179</v>
      </c>
      <c r="F150" s="48">
        <f>+[3]ведомственная!G96</f>
        <v>4025</v>
      </c>
      <c r="G150" s="48">
        <f>[1]функционал!F150</f>
        <v>4100</v>
      </c>
      <c r="H150" s="48">
        <f>[2]функционал!F150</f>
        <v>4189</v>
      </c>
    </row>
    <row r="151" spans="1:8" ht="19.5" thickBot="1" x14ac:dyDescent="0.35">
      <c r="A151" s="81" t="s">
        <v>212</v>
      </c>
      <c r="B151" s="82" t="s">
        <v>46</v>
      </c>
      <c r="C151" s="82"/>
      <c r="D151" s="82"/>
      <c r="E151" s="24"/>
      <c r="F151" s="83">
        <f>F156+F152+F165</f>
        <v>9660.021999999999</v>
      </c>
      <c r="G151" s="83">
        <f>[1]функционал!F151</f>
        <v>10689.438</v>
      </c>
      <c r="H151" s="83">
        <f>[2]функционал!F151</f>
        <v>38390.637999999999</v>
      </c>
    </row>
    <row r="152" spans="1:8" ht="19.5" thickBot="1" x14ac:dyDescent="0.35">
      <c r="A152" s="19" t="s">
        <v>213</v>
      </c>
      <c r="B152" s="20" t="s">
        <v>46</v>
      </c>
      <c r="C152" s="20" t="s">
        <v>16</v>
      </c>
      <c r="D152" s="21"/>
      <c r="E152" s="20"/>
      <c r="F152" s="84">
        <f>F153</f>
        <v>3495.0639999999999</v>
      </c>
      <c r="G152" s="84">
        <f>[1]функционал!F152</f>
        <v>1677.4</v>
      </c>
      <c r="H152" s="84">
        <f>[2]функционал!F152</f>
        <v>0</v>
      </c>
    </row>
    <row r="153" spans="1:8" ht="57" thickBot="1" x14ac:dyDescent="0.35">
      <c r="A153" s="67" t="s">
        <v>214</v>
      </c>
      <c r="B153" s="41" t="s">
        <v>46</v>
      </c>
      <c r="C153" s="41" t="s">
        <v>16</v>
      </c>
      <c r="D153" s="41" t="s">
        <v>215</v>
      </c>
      <c r="E153" s="41"/>
      <c r="F153" s="42">
        <f>F154</f>
        <v>3495.0639999999999</v>
      </c>
      <c r="G153" s="42">
        <f>[1]функционал!F153</f>
        <v>1677.4</v>
      </c>
      <c r="H153" s="42">
        <f>[2]функционал!F153</f>
        <v>0</v>
      </c>
    </row>
    <row r="154" spans="1:8" ht="57" thickBot="1" x14ac:dyDescent="0.35">
      <c r="A154" s="30" t="s">
        <v>216</v>
      </c>
      <c r="B154" s="31" t="s">
        <v>46</v>
      </c>
      <c r="C154" s="31" t="s">
        <v>16</v>
      </c>
      <c r="D154" s="31" t="s">
        <v>217</v>
      </c>
      <c r="E154" s="31"/>
      <c r="F154" s="46">
        <f>F155</f>
        <v>3495.0639999999999</v>
      </c>
      <c r="G154" s="46">
        <f>[1]функционал!F154</f>
        <v>1677.4</v>
      </c>
      <c r="H154" s="46">
        <f>[2]функционал!F154</f>
        <v>0</v>
      </c>
    </row>
    <row r="155" spans="1:8" ht="75.75" thickBot="1" x14ac:dyDescent="0.35">
      <c r="A155" s="47" t="s">
        <v>218</v>
      </c>
      <c r="B155" s="34" t="s">
        <v>46</v>
      </c>
      <c r="C155" s="34" t="s">
        <v>16</v>
      </c>
      <c r="D155" s="35" t="s">
        <v>219</v>
      </c>
      <c r="E155" s="35">
        <v>500</v>
      </c>
      <c r="F155" s="48">
        <f>[3]ведомственная!G101</f>
        <v>3495.0639999999999</v>
      </c>
      <c r="G155" s="48">
        <f>[1]функционал!F155</f>
        <v>1677.4</v>
      </c>
      <c r="H155" s="48">
        <f>[2]функционал!F155</f>
        <v>0</v>
      </c>
    </row>
    <row r="156" spans="1:8" ht="19.5" thickBot="1" x14ac:dyDescent="0.35">
      <c r="A156" s="19" t="s">
        <v>220</v>
      </c>
      <c r="B156" s="20" t="s">
        <v>46</v>
      </c>
      <c r="C156" s="20" t="s">
        <v>26</v>
      </c>
      <c r="D156" s="21"/>
      <c r="E156" s="20"/>
      <c r="F156" s="84">
        <f>F160+F157</f>
        <v>6164.9579999999996</v>
      </c>
      <c r="G156" s="84">
        <f>[1]функционал!F156</f>
        <v>9012.0380000000005</v>
      </c>
      <c r="H156" s="84">
        <f>[2]функционал!F156</f>
        <v>8051.9380000000001</v>
      </c>
    </row>
    <row r="157" spans="1:8" ht="57" thickBot="1" x14ac:dyDescent="0.35">
      <c r="A157" s="67" t="s">
        <v>214</v>
      </c>
      <c r="B157" s="41" t="s">
        <v>46</v>
      </c>
      <c r="C157" s="41" t="s">
        <v>26</v>
      </c>
      <c r="D157" s="41" t="s">
        <v>215</v>
      </c>
      <c r="E157" s="41"/>
      <c r="F157" s="42">
        <f>F158</f>
        <v>1932.338</v>
      </c>
      <c r="G157" s="42">
        <f>[1]функционал!F157</f>
        <v>1932.338</v>
      </c>
      <c r="H157" s="42">
        <f>[2]функционал!F157</f>
        <v>1932.338</v>
      </c>
    </row>
    <row r="158" spans="1:8" ht="57" thickBot="1" x14ac:dyDescent="0.35">
      <c r="A158" s="30" t="s">
        <v>216</v>
      </c>
      <c r="B158" s="31" t="s">
        <v>46</v>
      </c>
      <c r="C158" s="31" t="s">
        <v>26</v>
      </c>
      <c r="D158" s="31" t="s">
        <v>217</v>
      </c>
      <c r="E158" s="31"/>
      <c r="F158" s="46">
        <f>F159</f>
        <v>1932.338</v>
      </c>
      <c r="G158" s="46">
        <f>[1]функционал!F158</f>
        <v>1932.338</v>
      </c>
      <c r="H158" s="46">
        <f>[2]функционал!F158</f>
        <v>1932.338</v>
      </c>
    </row>
    <row r="159" spans="1:8" ht="75.75" thickBot="1" x14ac:dyDescent="0.35">
      <c r="A159" s="47" t="s">
        <v>221</v>
      </c>
      <c r="B159" s="34" t="s">
        <v>46</v>
      </c>
      <c r="C159" s="34" t="s">
        <v>26</v>
      </c>
      <c r="D159" s="35" t="s">
        <v>222</v>
      </c>
      <c r="E159" s="35">
        <v>500</v>
      </c>
      <c r="F159" s="48">
        <f>[3]ведомственная!G105</f>
        <v>1932.338</v>
      </c>
      <c r="G159" s="48">
        <f>[1]функционал!F159</f>
        <v>1932.338</v>
      </c>
      <c r="H159" s="48">
        <f>[2]функционал!F159</f>
        <v>1932.338</v>
      </c>
    </row>
    <row r="160" spans="1:8" ht="75.75" thickBot="1" x14ac:dyDescent="0.35">
      <c r="A160" s="67" t="s">
        <v>105</v>
      </c>
      <c r="B160" s="41" t="s">
        <v>46</v>
      </c>
      <c r="C160" s="41" t="s">
        <v>223</v>
      </c>
      <c r="D160" s="41" t="s">
        <v>106</v>
      </c>
      <c r="E160" s="41"/>
      <c r="F160" s="42">
        <f>F161</f>
        <v>4232.62</v>
      </c>
      <c r="G160" s="42">
        <f>[1]функционал!F160</f>
        <v>7079.7</v>
      </c>
      <c r="H160" s="42">
        <f>[2]функционал!F160</f>
        <v>6119.6</v>
      </c>
    </row>
    <row r="161" spans="1:8" ht="38.25" thickBot="1" x14ac:dyDescent="0.35">
      <c r="A161" s="43" t="s">
        <v>224</v>
      </c>
      <c r="B161" s="44" t="s">
        <v>46</v>
      </c>
      <c r="C161" s="44" t="s">
        <v>26</v>
      </c>
      <c r="D161" s="44" t="s">
        <v>225</v>
      </c>
      <c r="E161" s="44"/>
      <c r="F161" s="45">
        <f>F162</f>
        <v>4232.62</v>
      </c>
      <c r="G161" s="45">
        <f>[1]функционал!F161</f>
        <v>7079.7</v>
      </c>
      <c r="H161" s="45">
        <f>[2]функционал!F161</f>
        <v>6119.6</v>
      </c>
    </row>
    <row r="162" spans="1:8" ht="38.25" thickBot="1" x14ac:dyDescent="0.35">
      <c r="A162" s="30" t="s">
        <v>226</v>
      </c>
      <c r="B162" s="31" t="s">
        <v>46</v>
      </c>
      <c r="C162" s="31" t="s">
        <v>26</v>
      </c>
      <c r="D162" s="31" t="s">
        <v>227</v>
      </c>
      <c r="E162" s="31"/>
      <c r="F162" s="46">
        <f>F163+F164</f>
        <v>4232.62</v>
      </c>
      <c r="G162" s="46">
        <f>[1]функционал!F162</f>
        <v>7079.7</v>
      </c>
      <c r="H162" s="46">
        <f>[2]функционал!F162</f>
        <v>6119.6</v>
      </c>
    </row>
    <row r="163" spans="1:8" ht="150.75" thickBot="1" x14ac:dyDescent="0.35">
      <c r="A163" s="47" t="s">
        <v>228</v>
      </c>
      <c r="B163" s="34" t="s">
        <v>46</v>
      </c>
      <c r="C163" s="34" t="s">
        <v>26</v>
      </c>
      <c r="D163" s="35" t="s">
        <v>227</v>
      </c>
      <c r="E163" s="35">
        <v>500</v>
      </c>
      <c r="F163" s="48">
        <f>[3]ведомственная!G287</f>
        <v>4232.62</v>
      </c>
      <c r="G163" s="48">
        <f>[1]функционал!F163</f>
        <v>1529.7</v>
      </c>
      <c r="H163" s="48">
        <f>[2]функционал!F163</f>
        <v>569.6</v>
      </c>
    </row>
    <row r="164" spans="1:8" ht="169.5" thickBot="1" x14ac:dyDescent="0.35">
      <c r="A164" s="47" t="s">
        <v>229</v>
      </c>
      <c r="B164" s="34" t="s">
        <v>46</v>
      </c>
      <c r="C164" s="34" t="s">
        <v>26</v>
      </c>
      <c r="D164" s="35" t="s">
        <v>230</v>
      </c>
      <c r="E164" s="35">
        <v>500</v>
      </c>
      <c r="F164" s="48">
        <f>[3]ведомственная!G288</f>
        <v>0</v>
      </c>
      <c r="G164" s="48">
        <f>[1]функционал!F164</f>
        <v>5550</v>
      </c>
      <c r="H164" s="48">
        <f>[2]функционал!F164</f>
        <v>5550</v>
      </c>
    </row>
    <row r="165" spans="1:8" ht="38.25" thickBot="1" x14ac:dyDescent="0.35">
      <c r="A165" s="19" t="s">
        <v>231</v>
      </c>
      <c r="B165" s="20" t="s">
        <v>46</v>
      </c>
      <c r="C165" s="20" t="s">
        <v>46</v>
      </c>
      <c r="D165" s="21"/>
      <c r="E165" s="20"/>
      <c r="F165" s="84">
        <f>F166</f>
        <v>0</v>
      </c>
      <c r="G165" s="84">
        <f>[1]функционал!F165</f>
        <v>0</v>
      </c>
      <c r="H165" s="84">
        <f>[2]функционал!F165</f>
        <v>30338.7</v>
      </c>
    </row>
    <row r="166" spans="1:8" ht="75.75" thickBot="1" x14ac:dyDescent="0.35">
      <c r="A166" s="67" t="s">
        <v>232</v>
      </c>
      <c r="B166" s="41" t="s">
        <v>46</v>
      </c>
      <c r="C166" s="41" t="s">
        <v>46</v>
      </c>
      <c r="D166" s="41" t="s">
        <v>233</v>
      </c>
      <c r="E166" s="41"/>
      <c r="F166" s="42">
        <f>F167</f>
        <v>0</v>
      </c>
      <c r="G166" s="42">
        <f>[1]функционал!F166</f>
        <v>0</v>
      </c>
      <c r="H166" s="42">
        <f>[2]функционал!F166</f>
        <v>30338.7</v>
      </c>
    </row>
    <row r="167" spans="1:8" ht="75.75" thickBot="1" x14ac:dyDescent="0.35">
      <c r="A167" s="43" t="s">
        <v>234</v>
      </c>
      <c r="B167" s="44" t="s">
        <v>46</v>
      </c>
      <c r="C167" s="44" t="s">
        <v>46</v>
      </c>
      <c r="D167" s="44" t="s">
        <v>235</v>
      </c>
      <c r="E167" s="44"/>
      <c r="F167" s="45">
        <f>F168</f>
        <v>0</v>
      </c>
      <c r="G167" s="45">
        <f>[1]функционал!F167</f>
        <v>0</v>
      </c>
      <c r="H167" s="45">
        <f>[2]функционал!F167</f>
        <v>30338.7</v>
      </c>
    </row>
    <row r="168" spans="1:8" ht="38.25" thickBot="1" x14ac:dyDescent="0.35">
      <c r="A168" s="30" t="s">
        <v>236</v>
      </c>
      <c r="B168" s="31" t="s">
        <v>46</v>
      </c>
      <c r="C168" s="31" t="s">
        <v>46</v>
      </c>
      <c r="D168" s="31" t="s">
        <v>237</v>
      </c>
      <c r="E168" s="31"/>
      <c r="F168" s="46">
        <f>F169</f>
        <v>0</v>
      </c>
      <c r="G168" s="46">
        <f>[1]функционал!F168</f>
        <v>0</v>
      </c>
      <c r="H168" s="46">
        <f>[2]функционал!F168</f>
        <v>30338.7</v>
      </c>
    </row>
    <row r="169" spans="1:8" ht="207" thickBot="1" x14ac:dyDescent="0.35">
      <c r="A169" s="47" t="s">
        <v>238</v>
      </c>
      <c r="B169" s="34" t="s">
        <v>46</v>
      </c>
      <c r="C169" s="34" t="s">
        <v>46</v>
      </c>
      <c r="D169" s="35" t="s">
        <v>239</v>
      </c>
      <c r="E169" s="35">
        <v>500</v>
      </c>
      <c r="F169" s="48">
        <f>[3]ведомственная!G110</f>
        <v>0</v>
      </c>
      <c r="G169" s="48">
        <f>[1]функционал!F169</f>
        <v>0</v>
      </c>
      <c r="H169" s="48">
        <f>[2]функционал!F169</f>
        <v>30338.7</v>
      </c>
    </row>
    <row r="170" spans="1:8" ht="19.5" thickBot="1" x14ac:dyDescent="0.35">
      <c r="A170" s="81" t="s">
        <v>240</v>
      </c>
      <c r="B170" s="82" t="s">
        <v>64</v>
      </c>
      <c r="C170" s="82"/>
      <c r="D170" s="82"/>
      <c r="E170" s="24"/>
      <c r="F170" s="83">
        <f>+F171+F183+F203+F211+F220+F231</f>
        <v>322973.70392000006</v>
      </c>
      <c r="G170" s="83">
        <f>[1]функционал!F170</f>
        <v>300694.10021940002</v>
      </c>
      <c r="H170" s="83">
        <f>[2]функционал!F170</f>
        <v>310490.04409816</v>
      </c>
    </row>
    <row r="171" spans="1:8" ht="19.5" thickBot="1" x14ac:dyDescent="0.35">
      <c r="A171" s="19" t="s">
        <v>241</v>
      </c>
      <c r="B171" s="20" t="s">
        <v>64</v>
      </c>
      <c r="C171" s="20" t="s">
        <v>14</v>
      </c>
      <c r="D171" s="21"/>
      <c r="E171" s="20"/>
      <c r="F171" s="84">
        <f>+F172</f>
        <v>69165.123800000001</v>
      </c>
      <c r="G171" s="84">
        <f>[1]функционал!F171</f>
        <v>63908.197910400006</v>
      </c>
      <c r="H171" s="84">
        <f>[2]функционал!F171</f>
        <v>67833.993645999988</v>
      </c>
    </row>
    <row r="172" spans="1:8" ht="57" thickBot="1" x14ac:dyDescent="0.35">
      <c r="A172" s="67" t="s">
        <v>90</v>
      </c>
      <c r="B172" s="41" t="s">
        <v>64</v>
      </c>
      <c r="C172" s="41" t="s">
        <v>14</v>
      </c>
      <c r="D172" s="41" t="s">
        <v>91</v>
      </c>
      <c r="E172" s="41"/>
      <c r="F172" s="42">
        <f>+F173</f>
        <v>69165.123800000001</v>
      </c>
      <c r="G172" s="42">
        <f>[1]функционал!F172</f>
        <v>63908.197910400006</v>
      </c>
      <c r="H172" s="42">
        <f>[2]функционал!F172</f>
        <v>67833.993645999988</v>
      </c>
    </row>
    <row r="173" spans="1:8" ht="38.25" thickBot="1" x14ac:dyDescent="0.35">
      <c r="A173" s="43" t="s">
        <v>242</v>
      </c>
      <c r="B173" s="44" t="s">
        <v>64</v>
      </c>
      <c r="C173" s="44" t="s">
        <v>14</v>
      </c>
      <c r="D173" s="44" t="s">
        <v>243</v>
      </c>
      <c r="E173" s="44"/>
      <c r="F173" s="45">
        <f>+F174</f>
        <v>69165.123800000001</v>
      </c>
      <c r="G173" s="45">
        <f>[1]функционал!F173</f>
        <v>63908.197910400006</v>
      </c>
      <c r="H173" s="45">
        <f>[2]функционал!F173</f>
        <v>67833.993645999988</v>
      </c>
    </row>
    <row r="174" spans="1:8" ht="38.25" thickBot="1" x14ac:dyDescent="0.35">
      <c r="A174" s="30" t="s">
        <v>244</v>
      </c>
      <c r="B174" s="31" t="s">
        <v>64</v>
      </c>
      <c r="C174" s="31" t="s">
        <v>14</v>
      </c>
      <c r="D174" s="31" t="s">
        <v>245</v>
      </c>
      <c r="E174" s="31"/>
      <c r="F174" s="46">
        <f>+F175+F176+F178+F180+F181+F182+F179+F177</f>
        <v>69165.123800000001</v>
      </c>
      <c r="G174" s="46">
        <f>[1]функционал!F174</f>
        <v>63908.197910400006</v>
      </c>
      <c r="H174" s="46">
        <f>[2]функционал!F174</f>
        <v>67833.993645999988</v>
      </c>
    </row>
    <row r="175" spans="1:8" ht="169.5" thickBot="1" x14ac:dyDescent="0.35">
      <c r="A175" s="47" t="s">
        <v>246</v>
      </c>
      <c r="B175" s="34" t="s">
        <v>64</v>
      </c>
      <c r="C175" s="34" t="s">
        <v>14</v>
      </c>
      <c r="D175" s="35" t="s">
        <v>247</v>
      </c>
      <c r="E175" s="35">
        <v>100</v>
      </c>
      <c r="F175" s="48">
        <f>+[3]ведомственная!G148</f>
        <v>4171.2173999999995</v>
      </c>
      <c r="G175" s="48">
        <f>[1]функционал!F175</f>
        <v>4171.2173999999995</v>
      </c>
      <c r="H175" s="48">
        <f>[2]функционал!F175</f>
        <v>4171.2173999999995</v>
      </c>
    </row>
    <row r="176" spans="1:8" ht="132" thickBot="1" x14ac:dyDescent="0.35">
      <c r="A176" s="47" t="s">
        <v>248</v>
      </c>
      <c r="B176" s="34" t="s">
        <v>64</v>
      </c>
      <c r="C176" s="34" t="s">
        <v>14</v>
      </c>
      <c r="D176" s="35" t="s">
        <v>247</v>
      </c>
      <c r="E176" s="35">
        <v>200</v>
      </c>
      <c r="F176" s="48">
        <f>+[3]ведомственная!G149</f>
        <v>5410.9814000000015</v>
      </c>
      <c r="G176" s="48">
        <f>[1]функционал!F176</f>
        <v>4651.4159000000009</v>
      </c>
      <c r="H176" s="48">
        <f>[2]функционал!F176</f>
        <v>4858.9507999999987</v>
      </c>
    </row>
    <row r="177" spans="1:8" ht="113.25" thickBot="1" x14ac:dyDescent="0.35">
      <c r="A177" s="47" t="s">
        <v>249</v>
      </c>
      <c r="B177" s="34" t="s">
        <v>64</v>
      </c>
      <c r="C177" s="34" t="s">
        <v>14</v>
      </c>
      <c r="D177" s="35" t="s">
        <v>247</v>
      </c>
      <c r="E177" s="35">
        <v>500</v>
      </c>
      <c r="F177" s="48">
        <f>[3]ведомственная!G150</f>
        <v>48.2</v>
      </c>
      <c r="G177" s="48">
        <f>[1]функционал!F177</f>
        <v>0</v>
      </c>
      <c r="H177" s="48">
        <f>[2]функционал!F177</f>
        <v>0</v>
      </c>
    </row>
    <row r="178" spans="1:8" ht="132" thickBot="1" x14ac:dyDescent="0.35">
      <c r="A178" s="47" t="s">
        <v>250</v>
      </c>
      <c r="B178" s="34" t="s">
        <v>64</v>
      </c>
      <c r="C178" s="34" t="s">
        <v>14</v>
      </c>
      <c r="D178" s="35" t="s">
        <v>247</v>
      </c>
      <c r="E178" s="35">
        <v>600</v>
      </c>
      <c r="F178" s="48">
        <f>+[3]ведомственная!G151</f>
        <v>20413.064400000003</v>
      </c>
      <c r="G178" s="48">
        <f>[1]функционал!F178</f>
        <v>17414.456419999999</v>
      </c>
      <c r="H178" s="48">
        <f>[2]функционал!F178</f>
        <v>18239.731960000001</v>
      </c>
    </row>
    <row r="179" spans="1:8" ht="113.25" thickBot="1" x14ac:dyDescent="0.35">
      <c r="A179" s="47" t="s">
        <v>251</v>
      </c>
      <c r="B179" s="34" t="s">
        <v>64</v>
      </c>
      <c r="C179" s="34" t="s">
        <v>14</v>
      </c>
      <c r="D179" s="35" t="s">
        <v>247</v>
      </c>
      <c r="E179" s="35">
        <v>800</v>
      </c>
      <c r="F179" s="48">
        <f>+[3]ведомственная!G152</f>
        <v>64.900000000000006</v>
      </c>
      <c r="G179" s="48">
        <f>[1]функционал!F179</f>
        <v>48.674999999999997</v>
      </c>
      <c r="H179" s="48">
        <f>[2]функционал!F179</f>
        <v>51.92</v>
      </c>
    </row>
    <row r="180" spans="1:8" ht="188.25" thickBot="1" x14ac:dyDescent="0.35">
      <c r="A180" s="58" t="s">
        <v>252</v>
      </c>
      <c r="B180" s="34" t="s">
        <v>64</v>
      </c>
      <c r="C180" s="34" t="s">
        <v>14</v>
      </c>
      <c r="D180" s="35" t="s">
        <v>253</v>
      </c>
      <c r="E180" s="35">
        <v>100</v>
      </c>
      <c r="F180" s="48">
        <f>+[3]ведомственная!G153</f>
        <v>7969.4117999999999</v>
      </c>
      <c r="G180" s="48">
        <f>[1]функционал!F180</f>
        <v>7669.5117240000009</v>
      </c>
      <c r="H180" s="48">
        <f>[2]функционал!F180</f>
        <v>8610.8121539999993</v>
      </c>
    </row>
    <row r="181" spans="1:8" ht="169.5" thickBot="1" x14ac:dyDescent="0.35">
      <c r="A181" s="58" t="s">
        <v>254</v>
      </c>
      <c r="B181" s="34" t="s">
        <v>64</v>
      </c>
      <c r="C181" s="34" t="s">
        <v>14</v>
      </c>
      <c r="D181" s="35" t="s">
        <v>253</v>
      </c>
      <c r="E181" s="35">
        <v>200</v>
      </c>
      <c r="F181" s="48">
        <f>+[3]ведомственная!G154</f>
        <v>367.15180000000146</v>
      </c>
      <c r="G181" s="48">
        <f>[1]функционал!F181</f>
        <v>158.15180000000055</v>
      </c>
      <c r="H181" s="48">
        <f>[2]функционал!F181</f>
        <v>367.15180000000146</v>
      </c>
    </row>
    <row r="182" spans="1:8" ht="169.5" thickBot="1" x14ac:dyDescent="0.35">
      <c r="A182" s="58" t="s">
        <v>255</v>
      </c>
      <c r="B182" s="34" t="s">
        <v>64</v>
      </c>
      <c r="C182" s="34" t="s">
        <v>14</v>
      </c>
      <c r="D182" s="35" t="s">
        <v>253</v>
      </c>
      <c r="E182" s="35">
        <v>600</v>
      </c>
      <c r="F182" s="48">
        <f>+[3]ведомственная!G155</f>
        <v>30720.197000000004</v>
      </c>
      <c r="G182" s="48">
        <f>[1]функционал!F182</f>
        <v>29794.7696664</v>
      </c>
      <c r="H182" s="48">
        <f>[2]функционал!F182</f>
        <v>31534.209531999997</v>
      </c>
    </row>
    <row r="183" spans="1:8" ht="19.5" thickBot="1" x14ac:dyDescent="0.35">
      <c r="A183" s="19" t="s">
        <v>256</v>
      </c>
      <c r="B183" s="20" t="s">
        <v>64</v>
      </c>
      <c r="C183" s="20" t="s">
        <v>16</v>
      </c>
      <c r="D183" s="21"/>
      <c r="E183" s="20"/>
      <c r="F183" s="84">
        <f>+F184</f>
        <v>209801.34892000002</v>
      </c>
      <c r="G183" s="84">
        <f>[1]функционал!F183</f>
        <v>194471.26710899998</v>
      </c>
      <c r="H183" s="84">
        <f>[2]функционал!F183</f>
        <v>199972.10063500001</v>
      </c>
    </row>
    <row r="184" spans="1:8" ht="57" thickBot="1" x14ac:dyDescent="0.35">
      <c r="A184" s="23" t="s">
        <v>90</v>
      </c>
      <c r="B184" s="41" t="s">
        <v>64</v>
      </c>
      <c r="C184" s="41" t="s">
        <v>16</v>
      </c>
      <c r="D184" s="41" t="s">
        <v>91</v>
      </c>
      <c r="E184" s="41"/>
      <c r="F184" s="42">
        <f>+F185</f>
        <v>209801.34892000002</v>
      </c>
      <c r="G184" s="42">
        <f>[1]функционал!F184</f>
        <v>194471.26710899998</v>
      </c>
      <c r="H184" s="42">
        <f>[2]функционал!F184</f>
        <v>199972.10063500001</v>
      </c>
    </row>
    <row r="185" spans="1:8" ht="38.25" thickBot="1" x14ac:dyDescent="0.35">
      <c r="A185" s="43" t="s">
        <v>242</v>
      </c>
      <c r="B185" s="44" t="s">
        <v>64</v>
      </c>
      <c r="C185" s="44" t="s">
        <v>16</v>
      </c>
      <c r="D185" s="44" t="s">
        <v>243</v>
      </c>
      <c r="E185" s="44"/>
      <c r="F185" s="45">
        <f>+F186</f>
        <v>209801.34892000002</v>
      </c>
      <c r="G185" s="45">
        <f>[1]функционал!F185</f>
        <v>194471.26710899998</v>
      </c>
      <c r="H185" s="45">
        <f>[2]функционал!F185</f>
        <v>199972.10063500001</v>
      </c>
    </row>
    <row r="186" spans="1:8" ht="19.5" thickBot="1" x14ac:dyDescent="0.35">
      <c r="A186" s="30" t="s">
        <v>257</v>
      </c>
      <c r="B186" s="31" t="s">
        <v>64</v>
      </c>
      <c r="C186" s="31" t="s">
        <v>16</v>
      </c>
      <c r="D186" s="31" t="s">
        <v>258</v>
      </c>
      <c r="E186" s="31"/>
      <c r="F186" s="46">
        <f>+F187+F188+F189+F190+F191+F192+F193+F194+F195+F196+F197+F198+F199+F200+F201+F202</f>
        <v>209801.34892000002</v>
      </c>
      <c r="G186" s="46">
        <f>[1]функционал!F186</f>
        <v>194471.26710899998</v>
      </c>
      <c r="H186" s="46">
        <f>[2]функционал!F186</f>
        <v>199972.10063500001</v>
      </c>
    </row>
    <row r="187" spans="1:8" ht="169.5" thickBot="1" x14ac:dyDescent="0.35">
      <c r="A187" s="47" t="s">
        <v>246</v>
      </c>
      <c r="B187" s="34" t="s">
        <v>64</v>
      </c>
      <c r="C187" s="34" t="s">
        <v>16</v>
      </c>
      <c r="D187" s="35" t="s">
        <v>259</v>
      </c>
      <c r="E187" s="35">
        <v>100</v>
      </c>
      <c r="F187" s="48">
        <f>+[3]ведомственная!G160</f>
        <v>781.59059999999999</v>
      </c>
      <c r="G187" s="48">
        <f>[1]функционал!F187</f>
        <v>781.59059999999999</v>
      </c>
      <c r="H187" s="48">
        <f>[2]функционал!F187</f>
        <v>781.59059999999999</v>
      </c>
    </row>
    <row r="188" spans="1:8" ht="132" thickBot="1" x14ac:dyDescent="0.35">
      <c r="A188" s="47" t="s">
        <v>248</v>
      </c>
      <c r="B188" s="34" t="s">
        <v>64</v>
      </c>
      <c r="C188" s="34" t="s">
        <v>16</v>
      </c>
      <c r="D188" s="35" t="s">
        <v>259</v>
      </c>
      <c r="E188" s="35">
        <v>200</v>
      </c>
      <c r="F188" s="48">
        <f>+[3]ведомственная!G161</f>
        <v>13714.751</v>
      </c>
      <c r="G188" s="48">
        <f>[1]функционал!F188</f>
        <v>9023.4491500000004</v>
      </c>
      <c r="H188" s="48">
        <f>[2]функционал!F188</f>
        <v>9894.8944700000011</v>
      </c>
    </row>
    <row r="189" spans="1:8" ht="113.25" thickBot="1" x14ac:dyDescent="0.35">
      <c r="A189" s="47" t="s">
        <v>249</v>
      </c>
      <c r="B189" s="34" t="s">
        <v>64</v>
      </c>
      <c r="C189" s="34" t="s">
        <v>16</v>
      </c>
      <c r="D189" s="35" t="s">
        <v>259</v>
      </c>
      <c r="E189" s="35">
        <v>500</v>
      </c>
      <c r="F189" s="48">
        <f>+[3]ведомственная!G162</f>
        <v>671.4</v>
      </c>
      <c r="G189" s="48">
        <f>[1]функционал!F189</f>
        <v>0</v>
      </c>
      <c r="H189" s="48">
        <f>[2]функционал!F189</f>
        <v>0</v>
      </c>
    </row>
    <row r="190" spans="1:8" ht="132" thickBot="1" x14ac:dyDescent="0.35">
      <c r="A190" s="47" t="s">
        <v>250</v>
      </c>
      <c r="B190" s="34" t="s">
        <v>64</v>
      </c>
      <c r="C190" s="34" t="s">
        <v>16</v>
      </c>
      <c r="D190" s="35" t="s">
        <v>259</v>
      </c>
      <c r="E190" s="35">
        <v>600</v>
      </c>
      <c r="F190" s="48">
        <f>+[3]ведомственная!G163</f>
        <v>26094.397200000003</v>
      </c>
      <c r="G190" s="48">
        <f>[1]функционал!F190</f>
        <v>17010.983634999997</v>
      </c>
      <c r="H190" s="48">
        <f>[2]функционал!F190</f>
        <v>19003.831915000002</v>
      </c>
    </row>
    <row r="191" spans="1:8" ht="113.25" thickBot="1" x14ac:dyDescent="0.35">
      <c r="A191" s="47" t="s">
        <v>251</v>
      </c>
      <c r="B191" s="34" t="s">
        <v>64</v>
      </c>
      <c r="C191" s="34" t="s">
        <v>16</v>
      </c>
      <c r="D191" s="35" t="s">
        <v>259</v>
      </c>
      <c r="E191" s="35">
        <v>800</v>
      </c>
      <c r="F191" s="48">
        <f>+[3]ведомственная!G164</f>
        <v>768.40000000000009</v>
      </c>
      <c r="G191" s="48">
        <f>[1]функционал!F191</f>
        <v>576.29999999999995</v>
      </c>
      <c r="H191" s="48">
        <f>[2]функционал!F191</f>
        <v>614.72</v>
      </c>
    </row>
    <row r="192" spans="1:8" ht="244.5" thickBot="1" x14ac:dyDescent="0.35">
      <c r="A192" s="58" t="s">
        <v>260</v>
      </c>
      <c r="B192" s="34" t="s">
        <v>64</v>
      </c>
      <c r="C192" s="34" t="s">
        <v>16</v>
      </c>
      <c r="D192" s="35" t="s">
        <v>261</v>
      </c>
      <c r="E192" s="35">
        <v>100</v>
      </c>
      <c r="F192" s="48">
        <f>+[3]ведомственная!G165</f>
        <v>54472.994624999992</v>
      </c>
      <c r="G192" s="48">
        <f>[1]функционал!F192</f>
        <v>54472.994624999992</v>
      </c>
      <c r="H192" s="48">
        <f>[2]функционал!F192</f>
        <v>54472.994624999992</v>
      </c>
    </row>
    <row r="193" spans="1:8" ht="207" thickBot="1" x14ac:dyDescent="0.35">
      <c r="A193" s="58" t="s">
        <v>262</v>
      </c>
      <c r="B193" s="34" t="s">
        <v>64</v>
      </c>
      <c r="C193" s="34" t="s">
        <v>16</v>
      </c>
      <c r="D193" s="35" t="s">
        <v>261</v>
      </c>
      <c r="E193" s="35">
        <v>200</v>
      </c>
      <c r="F193" s="48">
        <f>+[3]ведомственная!G166</f>
        <v>2096.1910000000062</v>
      </c>
      <c r="G193" s="48">
        <f>[1]функционал!F193</f>
        <v>2096.1910000000062</v>
      </c>
      <c r="H193" s="48">
        <f>[2]функционал!F193</f>
        <v>2096.1910000000062</v>
      </c>
    </row>
    <row r="194" spans="1:8" ht="207" thickBot="1" x14ac:dyDescent="0.35">
      <c r="A194" s="58" t="s">
        <v>263</v>
      </c>
      <c r="B194" s="34" t="s">
        <v>64</v>
      </c>
      <c r="C194" s="34" t="s">
        <v>16</v>
      </c>
      <c r="D194" s="35" t="s">
        <v>261</v>
      </c>
      <c r="E194" s="35">
        <v>600</v>
      </c>
      <c r="F194" s="48">
        <f>+[3]ведомственная!G167</f>
        <v>101316.07889499998</v>
      </c>
      <c r="G194" s="48">
        <f>[1]функционал!F194</f>
        <v>101316.07889499998</v>
      </c>
      <c r="H194" s="48">
        <f>[2]функционал!F194</f>
        <v>101316.07889499998</v>
      </c>
    </row>
    <row r="195" spans="1:8" ht="207" thickBot="1" x14ac:dyDescent="0.35">
      <c r="A195" s="58" t="s">
        <v>264</v>
      </c>
      <c r="B195" s="34" t="s">
        <v>64</v>
      </c>
      <c r="C195" s="34" t="s">
        <v>16</v>
      </c>
      <c r="D195" s="35" t="s">
        <v>265</v>
      </c>
      <c r="E195" s="35">
        <v>200</v>
      </c>
      <c r="F195" s="48">
        <f>+[3]ведомственная!G168</f>
        <v>4026.3047999999999</v>
      </c>
      <c r="G195" s="48">
        <f>[1]функционал!F195</f>
        <v>3442.6994448</v>
      </c>
      <c r="H195" s="48">
        <f>[2]функционал!F195</f>
        <v>3752.7545999999998</v>
      </c>
    </row>
    <row r="196" spans="1:8" ht="150.75" thickBot="1" x14ac:dyDescent="0.35">
      <c r="A196" s="58" t="s">
        <v>266</v>
      </c>
      <c r="B196" s="34" t="s">
        <v>64</v>
      </c>
      <c r="C196" s="34" t="s">
        <v>16</v>
      </c>
      <c r="D196" s="35" t="s">
        <v>265</v>
      </c>
      <c r="E196" s="35">
        <v>200</v>
      </c>
      <c r="F196" s="48">
        <f>+[3]ведомственная!G169</f>
        <v>65.400000000000546</v>
      </c>
      <c r="G196" s="48">
        <f>[1]функционал!F196</f>
        <v>38.700000000000273</v>
      </c>
      <c r="H196" s="48">
        <f>[2]функционал!F196</f>
        <v>38.700000000000273</v>
      </c>
    </row>
    <row r="197" spans="1:8" ht="169.5" thickBot="1" x14ac:dyDescent="0.35">
      <c r="A197" s="58" t="s">
        <v>267</v>
      </c>
      <c r="B197" s="34" t="s">
        <v>64</v>
      </c>
      <c r="C197" s="34" t="s">
        <v>16</v>
      </c>
      <c r="D197" s="35" t="s">
        <v>265</v>
      </c>
      <c r="E197" s="35">
        <v>600</v>
      </c>
      <c r="F197" s="48">
        <f>+[3]ведомственная!G170</f>
        <v>982.20279999999991</v>
      </c>
      <c r="G197" s="48">
        <f>[1]функционал!F197</f>
        <v>895.34175920000007</v>
      </c>
      <c r="H197" s="48">
        <f>[2]функционал!F197</f>
        <v>939.94879999999989</v>
      </c>
    </row>
    <row r="198" spans="1:8" ht="132" thickBot="1" x14ac:dyDescent="0.35">
      <c r="A198" s="58" t="s">
        <v>268</v>
      </c>
      <c r="B198" s="34" t="s">
        <v>64</v>
      </c>
      <c r="C198" s="34" t="s">
        <v>16</v>
      </c>
      <c r="D198" s="96" t="s">
        <v>269</v>
      </c>
      <c r="E198" s="59">
        <v>200</v>
      </c>
      <c r="F198" s="48">
        <f>+[3]ведомственная!G171</f>
        <v>363.01199999999994</v>
      </c>
      <c r="G198" s="48">
        <f>[1]функционал!F198</f>
        <v>363.01199999999994</v>
      </c>
      <c r="H198" s="48">
        <f>[2]функционал!F198</f>
        <v>362.18501999999995</v>
      </c>
    </row>
    <row r="199" spans="1:8" ht="132" thickBot="1" x14ac:dyDescent="0.35">
      <c r="A199" s="58" t="s">
        <v>270</v>
      </c>
      <c r="B199" s="34" t="s">
        <v>64</v>
      </c>
      <c r="C199" s="34" t="s">
        <v>16</v>
      </c>
      <c r="D199" s="96" t="s">
        <v>269</v>
      </c>
      <c r="E199" s="59">
        <v>600</v>
      </c>
      <c r="F199" s="48">
        <f>+[3]ведомственная!G172</f>
        <v>972.42599999999993</v>
      </c>
      <c r="G199" s="48">
        <f>[1]функционал!F199</f>
        <v>972.42599999999993</v>
      </c>
      <c r="H199" s="48">
        <f>[2]функционал!F199</f>
        <v>970.11071000000004</v>
      </c>
    </row>
    <row r="200" spans="1:8" ht="150.75" thickBot="1" x14ac:dyDescent="0.35">
      <c r="A200" s="58" t="s">
        <v>271</v>
      </c>
      <c r="B200" s="34" t="s">
        <v>64</v>
      </c>
      <c r="C200" s="34" t="s">
        <v>16</v>
      </c>
      <c r="D200" s="96" t="s">
        <v>272</v>
      </c>
      <c r="E200" s="59">
        <v>200</v>
      </c>
      <c r="F200" s="48">
        <f>+[3]ведомственная!G173</f>
        <v>100</v>
      </c>
      <c r="G200" s="48">
        <f>[1]функционал!F200</f>
        <v>100</v>
      </c>
      <c r="H200" s="48">
        <f>[2]функционал!F200</f>
        <v>100</v>
      </c>
    </row>
    <row r="201" spans="1:8" ht="169.5" thickBot="1" x14ac:dyDescent="0.35">
      <c r="A201" s="58" t="s">
        <v>273</v>
      </c>
      <c r="B201" s="34" t="s">
        <v>64</v>
      </c>
      <c r="C201" s="34" t="s">
        <v>16</v>
      </c>
      <c r="D201" s="96" t="s">
        <v>274</v>
      </c>
      <c r="E201" s="59">
        <v>600</v>
      </c>
      <c r="F201" s="48">
        <f>[3]ведомственная!G174</f>
        <v>1117</v>
      </c>
      <c r="G201" s="48">
        <f>[1]функционал!F201</f>
        <v>1126.9000000000001</v>
      </c>
      <c r="H201" s="48">
        <f>[2]функционал!F201</f>
        <v>5628.1</v>
      </c>
    </row>
    <row r="202" spans="1:8" ht="188.25" thickBot="1" x14ac:dyDescent="0.35">
      <c r="A202" s="58" t="s">
        <v>275</v>
      </c>
      <c r="B202" s="34" t="s">
        <v>64</v>
      </c>
      <c r="C202" s="34" t="s">
        <v>16</v>
      </c>
      <c r="D202" s="96" t="s">
        <v>276</v>
      </c>
      <c r="E202" s="59">
        <v>600</v>
      </c>
      <c r="F202" s="48">
        <f>[3]ведомственная!G175</f>
        <v>2259.1999999999998</v>
      </c>
      <c r="G202" s="48">
        <f>[1]функционал!F202</f>
        <v>2254.6</v>
      </c>
      <c r="H202" s="48">
        <f>[2]функционал!F202</f>
        <v>0</v>
      </c>
    </row>
    <row r="203" spans="1:8" ht="19.5" thickBot="1" x14ac:dyDescent="0.35">
      <c r="A203" s="19" t="s">
        <v>277</v>
      </c>
      <c r="B203" s="20" t="s">
        <v>64</v>
      </c>
      <c r="C203" s="20" t="s">
        <v>26</v>
      </c>
      <c r="D203" s="21"/>
      <c r="E203" s="20"/>
      <c r="F203" s="84">
        <f>+F204</f>
        <v>26690.7984</v>
      </c>
      <c r="G203" s="84">
        <f>[1]функционал!F203</f>
        <v>25917.4444</v>
      </c>
      <c r="H203" s="84">
        <f>[2]функционал!F203</f>
        <v>26031.016399999997</v>
      </c>
    </row>
    <row r="204" spans="1:8" ht="19.5" thickBot="1" x14ac:dyDescent="0.35">
      <c r="A204" s="62" t="s">
        <v>278</v>
      </c>
      <c r="B204" s="44" t="s">
        <v>64</v>
      </c>
      <c r="C204" s="44" t="s">
        <v>26</v>
      </c>
      <c r="D204" s="54" t="s">
        <v>279</v>
      </c>
      <c r="E204" s="54"/>
      <c r="F204" s="45">
        <f>+F205</f>
        <v>26690.7984</v>
      </c>
      <c r="G204" s="45">
        <f>[1]функционал!F204</f>
        <v>25917.4444</v>
      </c>
      <c r="H204" s="45">
        <f>[2]функционал!F204</f>
        <v>26031.016399999997</v>
      </c>
    </row>
    <row r="205" spans="1:8" ht="57" thickBot="1" x14ac:dyDescent="0.35">
      <c r="A205" s="64" t="s">
        <v>280</v>
      </c>
      <c r="B205" s="31" t="s">
        <v>64</v>
      </c>
      <c r="C205" s="31" t="s">
        <v>26</v>
      </c>
      <c r="D205" s="57" t="s">
        <v>281</v>
      </c>
      <c r="E205" s="57"/>
      <c r="F205" s="46">
        <f>+F206+F207+F208+F209+F210</f>
        <v>26690.7984</v>
      </c>
      <c r="G205" s="46">
        <f>[1]функционал!F205</f>
        <v>25917.4444</v>
      </c>
      <c r="H205" s="46">
        <f>[2]функционал!F205</f>
        <v>26031.016399999997</v>
      </c>
    </row>
    <row r="206" spans="1:8" ht="169.5" thickBot="1" x14ac:dyDescent="0.35">
      <c r="A206" s="47" t="s">
        <v>282</v>
      </c>
      <c r="B206" s="34" t="s">
        <v>64</v>
      </c>
      <c r="C206" s="34" t="s">
        <v>26</v>
      </c>
      <c r="D206" s="35" t="s">
        <v>283</v>
      </c>
      <c r="E206" s="35">
        <v>100</v>
      </c>
      <c r="F206" s="48">
        <f>+[3]ведомственная!G179</f>
        <v>11027.4192</v>
      </c>
      <c r="G206" s="48">
        <f>[1]функционал!F206</f>
        <v>11027.4192</v>
      </c>
      <c r="H206" s="48">
        <f>[2]функционал!F206</f>
        <v>11027.4192</v>
      </c>
    </row>
    <row r="207" spans="1:8" ht="132" thickBot="1" x14ac:dyDescent="0.35">
      <c r="A207" s="47" t="s">
        <v>284</v>
      </c>
      <c r="B207" s="34" t="s">
        <v>64</v>
      </c>
      <c r="C207" s="34" t="s">
        <v>26</v>
      </c>
      <c r="D207" s="35" t="s">
        <v>283</v>
      </c>
      <c r="E207" s="35">
        <v>200</v>
      </c>
      <c r="F207" s="48">
        <f>+[3]ведомственная!G180</f>
        <v>1422.2243999999992</v>
      </c>
      <c r="G207" s="48">
        <f>[1]функционал!F207</f>
        <v>1029.1141999999982</v>
      </c>
      <c r="H207" s="48">
        <f>[2]функционал!F207</f>
        <v>1101.7577999999976</v>
      </c>
    </row>
    <row r="208" spans="1:8" ht="113.25" thickBot="1" x14ac:dyDescent="0.35">
      <c r="A208" s="47" t="s">
        <v>285</v>
      </c>
      <c r="B208" s="34" t="s">
        <v>64</v>
      </c>
      <c r="C208" s="34" t="s">
        <v>26</v>
      </c>
      <c r="D208" s="35" t="s">
        <v>283</v>
      </c>
      <c r="E208" s="35">
        <v>300</v>
      </c>
      <c r="F208" s="48">
        <f>+[3]ведомственная!G181</f>
        <v>18</v>
      </c>
      <c r="G208" s="48">
        <f>[1]функционал!F208</f>
        <v>0</v>
      </c>
      <c r="H208" s="48">
        <f>[2]функционал!F208</f>
        <v>0</v>
      </c>
    </row>
    <row r="209" spans="1:8" ht="132" thickBot="1" x14ac:dyDescent="0.35">
      <c r="A209" s="47" t="s">
        <v>286</v>
      </c>
      <c r="B209" s="34" t="s">
        <v>64</v>
      </c>
      <c r="C209" s="34" t="s">
        <v>26</v>
      </c>
      <c r="D209" s="35" t="s">
        <v>283</v>
      </c>
      <c r="E209" s="35">
        <v>600</v>
      </c>
      <c r="F209" s="48">
        <f>+[3]ведомственная!G182</f>
        <v>14213.654799999998</v>
      </c>
      <c r="G209" s="48">
        <f>[1]функционал!F209</f>
        <v>13851.411</v>
      </c>
      <c r="H209" s="48">
        <f>[2]функционал!F209</f>
        <v>13892.339399999999</v>
      </c>
    </row>
    <row r="210" spans="1:8" ht="113.25" thickBot="1" x14ac:dyDescent="0.35">
      <c r="A210" s="47" t="s">
        <v>287</v>
      </c>
      <c r="B210" s="34" t="s">
        <v>64</v>
      </c>
      <c r="C210" s="34" t="s">
        <v>26</v>
      </c>
      <c r="D210" s="35" t="s">
        <v>283</v>
      </c>
      <c r="E210" s="35">
        <v>800</v>
      </c>
      <c r="F210" s="48">
        <f>+[3]ведомственная!G183</f>
        <v>9.5</v>
      </c>
      <c r="G210" s="48">
        <f>[1]функционал!F210</f>
        <v>9.5</v>
      </c>
      <c r="H210" s="48">
        <f>[2]функционал!F210</f>
        <v>9.5</v>
      </c>
    </row>
    <row r="211" spans="1:8" ht="38.25" thickBot="1" x14ac:dyDescent="0.35">
      <c r="A211" s="60" t="s">
        <v>288</v>
      </c>
      <c r="B211" s="20" t="s">
        <v>64</v>
      </c>
      <c r="C211" s="20" t="s">
        <v>46</v>
      </c>
      <c r="D211" s="97"/>
      <c r="E211" s="20"/>
      <c r="F211" s="84">
        <f>F212</f>
        <v>100</v>
      </c>
      <c r="G211" s="84">
        <f>[1]функционал!F211</f>
        <v>100</v>
      </c>
      <c r="H211" s="84">
        <f>[2]функционал!F211</f>
        <v>100</v>
      </c>
    </row>
    <row r="212" spans="1:8" ht="38.25" thickBot="1" x14ac:dyDescent="0.35">
      <c r="A212" s="67" t="s">
        <v>17</v>
      </c>
      <c r="B212" s="41" t="s">
        <v>64</v>
      </c>
      <c r="C212" s="41" t="s">
        <v>46</v>
      </c>
      <c r="D212" s="98" t="s">
        <v>18</v>
      </c>
      <c r="E212" s="41"/>
      <c r="F212" s="42">
        <f>F213</f>
        <v>100</v>
      </c>
      <c r="G212" s="42">
        <f>[1]функционал!F212</f>
        <v>100</v>
      </c>
      <c r="H212" s="42">
        <f>[2]функционал!F212</f>
        <v>100</v>
      </c>
    </row>
    <row r="213" spans="1:8" ht="38.25" thickBot="1" x14ac:dyDescent="0.35">
      <c r="A213" s="62" t="s">
        <v>289</v>
      </c>
      <c r="B213" s="44" t="s">
        <v>64</v>
      </c>
      <c r="C213" s="44" t="s">
        <v>46</v>
      </c>
      <c r="D213" s="99" t="s">
        <v>290</v>
      </c>
      <c r="E213" s="44"/>
      <c r="F213" s="45">
        <f>F214</f>
        <v>100</v>
      </c>
      <c r="G213" s="45">
        <f>[1]функционал!F213</f>
        <v>100</v>
      </c>
      <c r="H213" s="45">
        <f>[2]функционал!F213</f>
        <v>100</v>
      </c>
    </row>
    <row r="214" spans="1:8" ht="57" thickBot="1" x14ac:dyDescent="0.35">
      <c r="A214" s="64" t="s">
        <v>291</v>
      </c>
      <c r="B214" s="31" t="s">
        <v>64</v>
      </c>
      <c r="C214" s="31" t="s">
        <v>46</v>
      </c>
      <c r="D214" s="100" t="s">
        <v>292</v>
      </c>
      <c r="E214" s="31"/>
      <c r="F214" s="46">
        <f>F215</f>
        <v>100</v>
      </c>
      <c r="G214" s="46">
        <f>[1]функционал!F214</f>
        <v>100</v>
      </c>
      <c r="H214" s="46">
        <f>[2]функционал!F214</f>
        <v>100</v>
      </c>
    </row>
    <row r="215" spans="1:8" ht="150.75" thickBot="1" x14ac:dyDescent="0.35">
      <c r="A215" s="58" t="s">
        <v>293</v>
      </c>
      <c r="B215" s="34" t="s">
        <v>64</v>
      </c>
      <c r="C215" s="34" t="s">
        <v>46</v>
      </c>
      <c r="D215" s="59" t="s">
        <v>294</v>
      </c>
      <c r="E215" s="59">
        <v>200</v>
      </c>
      <c r="F215" s="74">
        <f>[3]ведомственная!G116</f>
        <v>100</v>
      </c>
      <c r="G215" s="74">
        <f>[1]функционал!F215</f>
        <v>100</v>
      </c>
      <c r="H215" s="74">
        <f>[2]функционал!F215</f>
        <v>100</v>
      </c>
    </row>
    <row r="216" spans="1:8" ht="75.75" thickBot="1" x14ac:dyDescent="0.35">
      <c r="A216" s="67" t="s">
        <v>105</v>
      </c>
      <c r="B216" s="41" t="s">
        <v>64</v>
      </c>
      <c r="C216" s="41" t="s">
        <v>46</v>
      </c>
      <c r="D216" s="98" t="s">
        <v>106</v>
      </c>
      <c r="E216" s="41"/>
      <c r="F216" s="42">
        <f>+F217</f>
        <v>0</v>
      </c>
      <c r="G216" s="42">
        <f>[1]функционал!F216</f>
        <v>0</v>
      </c>
      <c r="H216" s="42">
        <f>[2]функционал!F216</f>
        <v>0</v>
      </c>
    </row>
    <row r="217" spans="1:8" ht="75.75" thickBot="1" x14ac:dyDescent="0.35">
      <c r="A217" s="62" t="s">
        <v>295</v>
      </c>
      <c r="B217" s="44" t="s">
        <v>64</v>
      </c>
      <c r="C217" s="44" t="s">
        <v>46</v>
      </c>
      <c r="D217" s="99" t="s">
        <v>113</v>
      </c>
      <c r="E217" s="44"/>
      <c r="F217" s="45">
        <f>+F218</f>
        <v>0</v>
      </c>
      <c r="G217" s="45">
        <f>[1]функционал!F217</f>
        <v>0</v>
      </c>
      <c r="H217" s="45">
        <f>[2]функционал!F217</f>
        <v>0</v>
      </c>
    </row>
    <row r="218" spans="1:8" ht="75.75" thickBot="1" x14ac:dyDescent="0.35">
      <c r="A218" s="64" t="s">
        <v>159</v>
      </c>
      <c r="B218" s="31" t="s">
        <v>64</v>
      </c>
      <c r="C218" s="31" t="s">
        <v>46</v>
      </c>
      <c r="D218" s="100" t="s">
        <v>160</v>
      </c>
      <c r="E218" s="31"/>
      <c r="F218" s="46">
        <f>+F219</f>
        <v>0</v>
      </c>
      <c r="G218" s="46">
        <f>[1]функционал!F218</f>
        <v>0</v>
      </c>
      <c r="H218" s="46">
        <f>[2]функционал!F218</f>
        <v>0</v>
      </c>
    </row>
    <row r="219" spans="1:8" ht="169.5" thickBot="1" x14ac:dyDescent="0.35">
      <c r="A219" s="58" t="s">
        <v>167</v>
      </c>
      <c r="B219" s="34" t="s">
        <v>64</v>
      </c>
      <c r="C219" s="34" t="s">
        <v>46</v>
      </c>
      <c r="D219" s="59" t="s">
        <v>296</v>
      </c>
      <c r="E219" s="59">
        <v>200</v>
      </c>
      <c r="F219" s="74">
        <f>+[3]ведомственная!G294</f>
        <v>0</v>
      </c>
      <c r="G219" s="74">
        <f>[1]функционал!F219</f>
        <v>0</v>
      </c>
      <c r="H219" s="74">
        <f>[2]функционал!F219</f>
        <v>0</v>
      </c>
    </row>
    <row r="220" spans="1:8" ht="19.5" thickBot="1" x14ac:dyDescent="0.35">
      <c r="A220" s="60" t="s">
        <v>297</v>
      </c>
      <c r="B220" s="20" t="s">
        <v>64</v>
      </c>
      <c r="C220" s="20" t="s">
        <v>64</v>
      </c>
      <c r="D220" s="21"/>
      <c r="E220" s="20"/>
      <c r="F220" s="84">
        <f>+F221</f>
        <v>3144.7</v>
      </c>
      <c r="G220" s="84">
        <f>[1]функционал!F220</f>
        <v>3155.7</v>
      </c>
      <c r="H220" s="84">
        <f>[2]функционал!F220</f>
        <v>3166.7</v>
      </c>
    </row>
    <row r="221" spans="1:8" ht="57" thickBot="1" x14ac:dyDescent="0.35">
      <c r="A221" s="67" t="s">
        <v>90</v>
      </c>
      <c r="B221" s="41" t="s">
        <v>64</v>
      </c>
      <c r="C221" s="41" t="s">
        <v>64</v>
      </c>
      <c r="D221" s="98" t="s">
        <v>91</v>
      </c>
      <c r="E221" s="41"/>
      <c r="F221" s="42">
        <f>+F222</f>
        <v>3144.7</v>
      </c>
      <c r="G221" s="42">
        <f>[1]функционал!F221</f>
        <v>3155.7</v>
      </c>
      <c r="H221" s="42">
        <f>[2]функционал!F221</f>
        <v>3166.7</v>
      </c>
    </row>
    <row r="222" spans="1:8" ht="19.5" thickBot="1" x14ac:dyDescent="0.35">
      <c r="A222" s="62" t="s">
        <v>298</v>
      </c>
      <c r="B222" s="44" t="s">
        <v>64</v>
      </c>
      <c r="C222" s="44" t="s">
        <v>64</v>
      </c>
      <c r="D222" s="44" t="s">
        <v>299</v>
      </c>
      <c r="E222" s="44"/>
      <c r="F222" s="45">
        <f>+F223+F227</f>
        <v>3144.7</v>
      </c>
      <c r="G222" s="45">
        <f>[1]функционал!F222</f>
        <v>3155.7</v>
      </c>
      <c r="H222" s="45">
        <f>[2]функционал!F222</f>
        <v>3166.7</v>
      </c>
    </row>
    <row r="223" spans="1:8" ht="75.75" thickBot="1" x14ac:dyDescent="0.35">
      <c r="A223" s="30" t="s">
        <v>300</v>
      </c>
      <c r="B223" s="31" t="s">
        <v>64</v>
      </c>
      <c r="C223" s="31" t="s">
        <v>64</v>
      </c>
      <c r="D223" s="57" t="s">
        <v>301</v>
      </c>
      <c r="E223" s="57"/>
      <c r="F223" s="46">
        <f>+F224+F225+F226</f>
        <v>0</v>
      </c>
      <c r="G223" s="46">
        <f>[1]функционал!F223</f>
        <v>0</v>
      </c>
      <c r="H223" s="46">
        <f>[2]функционал!F223</f>
        <v>0</v>
      </c>
    </row>
    <row r="224" spans="1:8" ht="132" thickBot="1" x14ac:dyDescent="0.35">
      <c r="A224" s="47" t="s">
        <v>302</v>
      </c>
      <c r="B224" s="34" t="s">
        <v>64</v>
      </c>
      <c r="C224" s="34" t="s">
        <v>64</v>
      </c>
      <c r="D224" s="35" t="s">
        <v>303</v>
      </c>
      <c r="E224" s="35">
        <v>200</v>
      </c>
      <c r="F224" s="48">
        <f>+[3]ведомственная!G188</f>
        <v>0</v>
      </c>
      <c r="G224" s="48">
        <f>[1]функционал!F224</f>
        <v>0</v>
      </c>
      <c r="H224" s="48">
        <f>[2]функционал!F224</f>
        <v>0</v>
      </c>
    </row>
    <row r="225" spans="1:8" ht="132" thickBot="1" x14ac:dyDescent="0.35">
      <c r="A225" s="47" t="s">
        <v>304</v>
      </c>
      <c r="B225" s="34" t="s">
        <v>64</v>
      </c>
      <c r="C225" s="34" t="s">
        <v>64</v>
      </c>
      <c r="D225" s="35" t="s">
        <v>305</v>
      </c>
      <c r="E225" s="35">
        <v>200</v>
      </c>
      <c r="F225" s="48">
        <f>+[3]ведомственная!G189</f>
        <v>0</v>
      </c>
      <c r="G225" s="48">
        <f>[1]функционал!F225</f>
        <v>0</v>
      </c>
      <c r="H225" s="48">
        <f>[2]функционал!F225</f>
        <v>0</v>
      </c>
    </row>
    <row r="226" spans="1:8" ht="132" thickBot="1" x14ac:dyDescent="0.35">
      <c r="A226" s="47" t="s">
        <v>306</v>
      </c>
      <c r="B226" s="34" t="s">
        <v>64</v>
      </c>
      <c r="C226" s="34" t="s">
        <v>64</v>
      </c>
      <c r="D226" s="35" t="s">
        <v>307</v>
      </c>
      <c r="E226" s="35">
        <v>200</v>
      </c>
      <c r="F226" s="48">
        <f>+[3]ведомственная!G190</f>
        <v>0</v>
      </c>
      <c r="G226" s="48">
        <f>[1]функционал!F226</f>
        <v>0</v>
      </c>
      <c r="H226" s="48">
        <f>[2]функционал!F226</f>
        <v>0</v>
      </c>
    </row>
    <row r="227" spans="1:8" ht="38.25" thickBot="1" x14ac:dyDescent="0.35">
      <c r="A227" s="64" t="s">
        <v>308</v>
      </c>
      <c r="B227" s="31" t="s">
        <v>64</v>
      </c>
      <c r="C227" s="31" t="s">
        <v>64</v>
      </c>
      <c r="D227" s="31" t="s">
        <v>309</v>
      </c>
      <c r="E227" s="31"/>
      <c r="F227" s="46">
        <f>+F228+F229+F230</f>
        <v>3144.7</v>
      </c>
      <c r="G227" s="46">
        <f>[1]функционал!F227</f>
        <v>3155.7</v>
      </c>
      <c r="H227" s="46">
        <f>[2]функционал!F227</f>
        <v>3166.7</v>
      </c>
    </row>
    <row r="228" spans="1:8" ht="132" thickBot="1" x14ac:dyDescent="0.35">
      <c r="A228" s="47" t="s">
        <v>310</v>
      </c>
      <c r="B228" s="34" t="s">
        <v>64</v>
      </c>
      <c r="C228" s="34" t="s">
        <v>64</v>
      </c>
      <c r="D228" s="35" t="s">
        <v>311</v>
      </c>
      <c r="E228" s="35">
        <v>200</v>
      </c>
      <c r="F228" s="91">
        <f>+[3]ведомственная!G192</f>
        <v>2748</v>
      </c>
      <c r="G228" s="91">
        <f>[1]функционал!F228</f>
        <v>2748</v>
      </c>
      <c r="H228" s="91">
        <f>[2]функционал!F228</f>
        <v>2748</v>
      </c>
    </row>
    <row r="229" spans="1:8" ht="94.5" thickBot="1" x14ac:dyDescent="0.35">
      <c r="A229" s="47" t="s">
        <v>312</v>
      </c>
      <c r="B229" s="34" t="s">
        <v>64</v>
      </c>
      <c r="C229" s="34" t="s">
        <v>64</v>
      </c>
      <c r="D229" s="35" t="s">
        <v>313</v>
      </c>
      <c r="E229" s="35">
        <v>300</v>
      </c>
      <c r="F229" s="91">
        <f>+[3]ведомственная!G193</f>
        <v>275</v>
      </c>
      <c r="G229" s="91">
        <f>[1]функционал!F229</f>
        <v>286</v>
      </c>
      <c r="H229" s="91">
        <f>[2]функционал!F229</f>
        <v>297</v>
      </c>
    </row>
    <row r="230" spans="1:8" ht="132" thickBot="1" x14ac:dyDescent="0.35">
      <c r="A230" s="47" t="s">
        <v>314</v>
      </c>
      <c r="B230" s="34" t="s">
        <v>64</v>
      </c>
      <c r="C230" s="34" t="s">
        <v>64</v>
      </c>
      <c r="D230" s="35" t="s">
        <v>311</v>
      </c>
      <c r="E230" s="35">
        <v>200</v>
      </c>
      <c r="F230" s="91">
        <f>+[3]ведомственная!G194</f>
        <v>121.7</v>
      </c>
      <c r="G230" s="91">
        <f>[1]функционал!F230</f>
        <v>121.7</v>
      </c>
      <c r="H230" s="91">
        <f>[2]функционал!F230</f>
        <v>121.7</v>
      </c>
    </row>
    <row r="231" spans="1:8" ht="19.5" thickBot="1" x14ac:dyDescent="0.35">
      <c r="A231" s="60" t="s">
        <v>315</v>
      </c>
      <c r="B231" s="20" t="s">
        <v>64</v>
      </c>
      <c r="C231" s="20" t="s">
        <v>122</v>
      </c>
      <c r="D231" s="21"/>
      <c r="E231" s="20"/>
      <c r="F231" s="84">
        <f>+F232</f>
        <v>14071.732800000002</v>
      </c>
      <c r="G231" s="84">
        <f>[1]функционал!F231</f>
        <v>13141.4908</v>
      </c>
      <c r="H231" s="84">
        <f>[2]функционал!F231</f>
        <v>13386.23341716</v>
      </c>
    </row>
    <row r="232" spans="1:8" ht="57" thickBot="1" x14ac:dyDescent="0.35">
      <c r="A232" s="67" t="s">
        <v>90</v>
      </c>
      <c r="B232" s="41" t="s">
        <v>64</v>
      </c>
      <c r="C232" s="41" t="s">
        <v>122</v>
      </c>
      <c r="D232" s="98" t="s">
        <v>91</v>
      </c>
      <c r="E232" s="41"/>
      <c r="F232" s="42">
        <f>+F233+F236</f>
        <v>14071.732800000002</v>
      </c>
      <c r="G232" s="42">
        <f>[1]функционал!F232</f>
        <v>13141.4908</v>
      </c>
      <c r="H232" s="42">
        <f>[2]функционал!F232</f>
        <v>13386.23341716</v>
      </c>
    </row>
    <row r="233" spans="1:8" ht="19.5" thickBot="1" x14ac:dyDescent="0.35">
      <c r="A233" s="62" t="s">
        <v>278</v>
      </c>
      <c r="B233" s="44" t="s">
        <v>64</v>
      </c>
      <c r="C233" s="44" t="s">
        <v>122</v>
      </c>
      <c r="D233" s="78" t="s">
        <v>279</v>
      </c>
      <c r="E233" s="78"/>
      <c r="F233" s="69">
        <f>+F234</f>
        <v>300</v>
      </c>
      <c r="G233" s="69">
        <f>[1]функционал!F233</f>
        <v>150</v>
      </c>
      <c r="H233" s="69">
        <f>[2]функционал!F233</f>
        <v>150</v>
      </c>
    </row>
    <row r="234" spans="1:8" ht="38.25" thickBot="1" x14ac:dyDescent="0.35">
      <c r="A234" s="64" t="s">
        <v>316</v>
      </c>
      <c r="B234" s="31" t="s">
        <v>64</v>
      </c>
      <c r="C234" s="31" t="s">
        <v>122</v>
      </c>
      <c r="D234" s="79" t="s">
        <v>317</v>
      </c>
      <c r="E234" s="79"/>
      <c r="F234" s="70">
        <f>+F235</f>
        <v>300</v>
      </c>
      <c r="G234" s="70">
        <f>[1]функционал!F234</f>
        <v>150</v>
      </c>
      <c r="H234" s="70">
        <f>[2]функционал!F234</f>
        <v>150</v>
      </c>
    </row>
    <row r="235" spans="1:8" ht="113.25" thickBot="1" x14ac:dyDescent="0.35">
      <c r="A235" s="47" t="s">
        <v>318</v>
      </c>
      <c r="B235" s="34" t="s">
        <v>64</v>
      </c>
      <c r="C235" s="34" t="s">
        <v>122</v>
      </c>
      <c r="D235" s="35" t="s">
        <v>319</v>
      </c>
      <c r="E235" s="35">
        <v>200</v>
      </c>
      <c r="F235" s="74">
        <f>+[3]ведомственная!G199</f>
        <v>300</v>
      </c>
      <c r="G235" s="74">
        <f>[1]функционал!F235</f>
        <v>150</v>
      </c>
      <c r="H235" s="74">
        <f>[2]функционал!F235</f>
        <v>150</v>
      </c>
    </row>
    <row r="236" spans="1:8" ht="38.25" thickBot="1" x14ac:dyDescent="0.35">
      <c r="A236" s="62" t="s">
        <v>320</v>
      </c>
      <c r="B236" s="44" t="s">
        <v>64</v>
      </c>
      <c r="C236" s="44" t="s">
        <v>122</v>
      </c>
      <c r="D236" s="44" t="s">
        <v>321</v>
      </c>
      <c r="E236" s="44"/>
      <c r="F236" s="45">
        <f>+F237+F241</f>
        <v>13771.732800000002</v>
      </c>
      <c r="G236" s="45">
        <f>[1]функционал!F236</f>
        <v>12991.4908</v>
      </c>
      <c r="H236" s="45">
        <f>[2]функционал!F236</f>
        <v>13236.23341716</v>
      </c>
    </row>
    <row r="237" spans="1:8" ht="57" thickBot="1" x14ac:dyDescent="0.35">
      <c r="A237" s="64" t="s">
        <v>322</v>
      </c>
      <c r="B237" s="31" t="s">
        <v>64</v>
      </c>
      <c r="C237" s="31" t="s">
        <v>122</v>
      </c>
      <c r="D237" s="31" t="s">
        <v>323</v>
      </c>
      <c r="E237" s="31"/>
      <c r="F237" s="46">
        <f>+F238+F239+F240</f>
        <v>2903.2309999999998</v>
      </c>
      <c r="G237" s="46">
        <f>[1]функционал!F237</f>
        <v>2863.2309999999998</v>
      </c>
      <c r="H237" s="46">
        <f>[2]функционал!F237</f>
        <v>2914.0142730999996</v>
      </c>
    </row>
    <row r="238" spans="1:8" ht="207" thickBot="1" x14ac:dyDescent="0.35">
      <c r="A238" s="58" t="s">
        <v>324</v>
      </c>
      <c r="B238" s="34" t="s">
        <v>64</v>
      </c>
      <c r="C238" s="34" t="s">
        <v>122</v>
      </c>
      <c r="D238" s="59" t="s">
        <v>325</v>
      </c>
      <c r="E238" s="59">
        <v>100</v>
      </c>
      <c r="F238" s="74">
        <f>+[3]ведомственная!G202</f>
        <v>2526.5309999999999</v>
      </c>
      <c r="G238" s="74">
        <f>[1]функционал!F238</f>
        <v>2526.5309999999999</v>
      </c>
      <c r="H238" s="74">
        <f>[2]функционал!F238</f>
        <v>2577.3142730999998</v>
      </c>
    </row>
    <row r="239" spans="1:8" ht="169.5" thickBot="1" x14ac:dyDescent="0.35">
      <c r="A239" s="58" t="s">
        <v>326</v>
      </c>
      <c r="B239" s="34" t="s">
        <v>64</v>
      </c>
      <c r="C239" s="34" t="s">
        <v>122</v>
      </c>
      <c r="D239" s="59" t="s">
        <v>325</v>
      </c>
      <c r="E239" s="59">
        <v>200</v>
      </c>
      <c r="F239" s="74">
        <f>+[3]ведомственная!G203</f>
        <v>372.49999999999983</v>
      </c>
      <c r="G239" s="74">
        <f>[1]функционал!F239</f>
        <v>332.49999999999983</v>
      </c>
      <c r="H239" s="74">
        <f>[2]функционал!F239</f>
        <v>332.49999999999983</v>
      </c>
    </row>
    <row r="240" spans="1:8" ht="150.75" thickBot="1" x14ac:dyDescent="0.35">
      <c r="A240" s="58" t="s">
        <v>327</v>
      </c>
      <c r="B240" s="34" t="s">
        <v>64</v>
      </c>
      <c r="C240" s="34" t="s">
        <v>122</v>
      </c>
      <c r="D240" s="59" t="s">
        <v>325</v>
      </c>
      <c r="E240" s="59">
        <v>800</v>
      </c>
      <c r="F240" s="74">
        <f>+[3]ведомственная!G204</f>
        <v>4.2</v>
      </c>
      <c r="G240" s="74">
        <f>[1]функционал!F240</f>
        <v>4.2</v>
      </c>
      <c r="H240" s="74">
        <f>[2]функционал!F240</f>
        <v>4.2</v>
      </c>
    </row>
    <row r="241" spans="1:8" ht="75.75" thickBot="1" x14ac:dyDescent="0.35">
      <c r="A241" s="30" t="s">
        <v>328</v>
      </c>
      <c r="B241" s="31" t="s">
        <v>64</v>
      </c>
      <c r="C241" s="31" t="s">
        <v>122</v>
      </c>
      <c r="D241" s="57" t="s">
        <v>329</v>
      </c>
      <c r="E241" s="57"/>
      <c r="F241" s="70">
        <f>+F242+F243+F244</f>
        <v>10868.501800000002</v>
      </c>
      <c r="G241" s="70">
        <f>[1]функционал!F241</f>
        <v>10128.2598</v>
      </c>
      <c r="H241" s="70">
        <f>[2]функционал!F241</f>
        <v>10322.21914406</v>
      </c>
    </row>
    <row r="242" spans="1:8" ht="169.5" thickBot="1" x14ac:dyDescent="0.35">
      <c r="A242" s="58" t="s">
        <v>330</v>
      </c>
      <c r="B242" s="34" t="s">
        <v>64</v>
      </c>
      <c r="C242" s="34" t="s">
        <v>122</v>
      </c>
      <c r="D242" s="59" t="s">
        <v>331</v>
      </c>
      <c r="E242" s="59">
        <v>100</v>
      </c>
      <c r="F242" s="74">
        <f>+[3]ведомственная!G206</f>
        <v>8743.3205999999991</v>
      </c>
      <c r="G242" s="74">
        <f>[1]функционал!F242</f>
        <v>8743.3205999999991</v>
      </c>
      <c r="H242" s="74">
        <f>[2]функционал!F242</f>
        <v>8919.0613440600009</v>
      </c>
    </row>
    <row r="243" spans="1:8" ht="132" thickBot="1" x14ac:dyDescent="0.35">
      <c r="A243" s="58" t="s">
        <v>332</v>
      </c>
      <c r="B243" s="34" t="s">
        <v>64</v>
      </c>
      <c r="C243" s="34" t="s">
        <v>122</v>
      </c>
      <c r="D243" s="59" t="s">
        <v>331</v>
      </c>
      <c r="E243" s="59">
        <v>200</v>
      </c>
      <c r="F243" s="74">
        <f>+[3]ведомственная!G207</f>
        <v>2117.981200000002</v>
      </c>
      <c r="G243" s="74">
        <f>[1]функционал!F243</f>
        <v>1377.7391999999998</v>
      </c>
      <c r="H243" s="74">
        <f>[2]функционал!F243</f>
        <v>1395.957799999999</v>
      </c>
    </row>
    <row r="244" spans="1:8" ht="113.25" thickBot="1" x14ac:dyDescent="0.35">
      <c r="A244" s="58" t="s">
        <v>333</v>
      </c>
      <c r="B244" s="34" t="s">
        <v>64</v>
      </c>
      <c r="C244" s="34" t="s">
        <v>122</v>
      </c>
      <c r="D244" s="59" t="s">
        <v>331</v>
      </c>
      <c r="E244" s="59">
        <v>800</v>
      </c>
      <c r="F244" s="74">
        <f>+[3]ведомственная!G208</f>
        <v>7.2</v>
      </c>
      <c r="G244" s="74">
        <f>[1]функционал!F244</f>
        <v>7.2</v>
      </c>
      <c r="H244" s="74">
        <f>[2]функционал!F244</f>
        <v>7.2</v>
      </c>
    </row>
    <row r="245" spans="1:8" ht="19.5" thickBot="1" x14ac:dyDescent="0.35">
      <c r="A245" s="101" t="s">
        <v>334</v>
      </c>
      <c r="B245" s="82" t="s">
        <v>170</v>
      </c>
      <c r="C245" s="82"/>
      <c r="D245" s="82"/>
      <c r="E245" s="24"/>
      <c r="F245" s="102">
        <f>+F246</f>
        <v>38418.782199999994</v>
      </c>
      <c r="G245" s="102">
        <f>[1]функционал!F245</f>
        <v>15905.998681999998</v>
      </c>
      <c r="H245" s="102">
        <f>[2]функционал!F245</f>
        <v>19058.660668819997</v>
      </c>
    </row>
    <row r="246" spans="1:8" ht="19.5" thickBot="1" x14ac:dyDescent="0.35">
      <c r="A246" s="60" t="s">
        <v>335</v>
      </c>
      <c r="B246" s="20" t="s">
        <v>170</v>
      </c>
      <c r="C246" s="20" t="s">
        <v>14</v>
      </c>
      <c r="D246" s="21"/>
      <c r="E246" s="20"/>
      <c r="F246" s="84">
        <f>+F247</f>
        <v>38418.782199999994</v>
      </c>
      <c r="G246" s="84">
        <f>[1]функционал!F246</f>
        <v>15905.998681999998</v>
      </c>
      <c r="H246" s="84">
        <f>[2]функционал!F246</f>
        <v>19058.660668819997</v>
      </c>
    </row>
    <row r="247" spans="1:8" ht="38.25" thickBot="1" x14ac:dyDescent="0.35">
      <c r="A247" s="67" t="s">
        <v>336</v>
      </c>
      <c r="B247" s="41" t="s">
        <v>170</v>
      </c>
      <c r="C247" s="41" t="s">
        <v>14</v>
      </c>
      <c r="D247" s="41" t="s">
        <v>337</v>
      </c>
      <c r="E247" s="41"/>
      <c r="F247" s="42">
        <f>+F248+F250+F254</f>
        <v>38418.782199999994</v>
      </c>
      <c r="G247" s="42">
        <f>[1]функционал!F247</f>
        <v>15905.998681999998</v>
      </c>
      <c r="H247" s="42">
        <f>[2]функционал!F247</f>
        <v>19058.660668819997</v>
      </c>
    </row>
    <row r="248" spans="1:8" ht="57" thickBot="1" x14ac:dyDescent="0.35">
      <c r="A248" s="64" t="s">
        <v>338</v>
      </c>
      <c r="B248" s="31" t="s">
        <v>170</v>
      </c>
      <c r="C248" s="31" t="s">
        <v>14</v>
      </c>
      <c r="D248" s="31" t="s">
        <v>339</v>
      </c>
      <c r="E248" s="31"/>
      <c r="F248" s="46">
        <f>+F249</f>
        <v>3</v>
      </c>
      <c r="G248" s="46">
        <f>[1]функционал!F248</f>
        <v>0</v>
      </c>
      <c r="H248" s="46">
        <f>[2]функционал!F248</f>
        <v>0</v>
      </c>
    </row>
    <row r="249" spans="1:8" ht="94.5" thickBot="1" x14ac:dyDescent="0.35">
      <c r="A249" s="58" t="s">
        <v>340</v>
      </c>
      <c r="B249" s="34" t="s">
        <v>170</v>
      </c>
      <c r="C249" s="34" t="s">
        <v>14</v>
      </c>
      <c r="D249" s="80" t="s">
        <v>341</v>
      </c>
      <c r="E249" s="59">
        <v>200</v>
      </c>
      <c r="F249" s="103">
        <f>+[3]ведомственная!G299</f>
        <v>3</v>
      </c>
      <c r="G249" s="103">
        <f>[1]функционал!F249</f>
        <v>0</v>
      </c>
      <c r="H249" s="103">
        <f>[2]функционал!F249</f>
        <v>0</v>
      </c>
    </row>
    <row r="250" spans="1:8" ht="57" thickBot="1" x14ac:dyDescent="0.35">
      <c r="A250" s="64" t="s">
        <v>342</v>
      </c>
      <c r="B250" s="31" t="s">
        <v>170</v>
      </c>
      <c r="C250" s="31" t="s">
        <v>14</v>
      </c>
      <c r="D250" s="31" t="s">
        <v>343</v>
      </c>
      <c r="E250" s="31"/>
      <c r="F250" s="46">
        <f>+F251+F252+F253</f>
        <v>10.4</v>
      </c>
      <c r="G250" s="46">
        <f>[1]функционал!F250</f>
        <v>0</v>
      </c>
      <c r="H250" s="46">
        <f>[2]функционал!F250</f>
        <v>0</v>
      </c>
    </row>
    <row r="251" spans="1:8" ht="150.75" thickBot="1" x14ac:dyDescent="0.35">
      <c r="A251" s="58" t="s">
        <v>344</v>
      </c>
      <c r="B251" s="34" t="s">
        <v>170</v>
      </c>
      <c r="C251" s="34" t="s">
        <v>14</v>
      </c>
      <c r="D251" s="80" t="s">
        <v>345</v>
      </c>
      <c r="E251" s="59">
        <v>200</v>
      </c>
      <c r="F251" s="103">
        <f>+[3]ведомственная!G301</f>
        <v>10.4</v>
      </c>
      <c r="G251" s="103">
        <f>[1]функционал!F251</f>
        <v>0</v>
      </c>
      <c r="H251" s="103">
        <f>[2]функционал!F251</f>
        <v>0</v>
      </c>
    </row>
    <row r="252" spans="1:8" ht="169.5" thickBot="1" x14ac:dyDescent="0.35">
      <c r="A252" s="58" t="s">
        <v>346</v>
      </c>
      <c r="B252" s="34" t="s">
        <v>170</v>
      </c>
      <c r="C252" s="34" t="s">
        <v>14</v>
      </c>
      <c r="D252" s="80" t="s">
        <v>347</v>
      </c>
      <c r="E252" s="59">
        <v>500</v>
      </c>
      <c r="F252" s="103">
        <f>+[3]ведомственная!G302</f>
        <v>0</v>
      </c>
      <c r="G252" s="103">
        <f>[1]функционал!F252</f>
        <v>0</v>
      </c>
      <c r="H252" s="103">
        <f>[2]функционал!F252</f>
        <v>0</v>
      </c>
    </row>
    <row r="253" spans="1:8" ht="132" thickBot="1" x14ac:dyDescent="0.35">
      <c r="A253" s="58" t="s">
        <v>348</v>
      </c>
      <c r="B253" s="34" t="s">
        <v>170</v>
      </c>
      <c r="C253" s="34" t="s">
        <v>14</v>
      </c>
      <c r="D253" s="80" t="s">
        <v>349</v>
      </c>
      <c r="E253" s="59">
        <v>200</v>
      </c>
      <c r="F253" s="103">
        <f>+[3]ведомственная!G303</f>
        <v>0</v>
      </c>
      <c r="G253" s="103">
        <f>[1]функционал!F253</f>
        <v>0</v>
      </c>
      <c r="H253" s="103">
        <f>[2]функционал!F253</f>
        <v>0</v>
      </c>
    </row>
    <row r="254" spans="1:8" ht="38.25" thickBot="1" x14ac:dyDescent="0.35">
      <c r="A254" s="64" t="s">
        <v>350</v>
      </c>
      <c r="B254" s="31" t="s">
        <v>170</v>
      </c>
      <c r="C254" s="31" t="s">
        <v>14</v>
      </c>
      <c r="D254" s="95" t="s">
        <v>351</v>
      </c>
      <c r="E254" s="79"/>
      <c r="F254" s="104">
        <f>+F255+F256+F258+F257</f>
        <v>38405.382199999993</v>
      </c>
      <c r="G254" s="104">
        <f>[1]функционал!F254</f>
        <v>15905.998681999998</v>
      </c>
      <c r="H254" s="104">
        <f>[2]функционал!F254</f>
        <v>19058.660668819997</v>
      </c>
    </row>
    <row r="255" spans="1:8" ht="169.5" thickBot="1" x14ac:dyDescent="0.35">
      <c r="A255" s="58" t="s">
        <v>352</v>
      </c>
      <c r="B255" s="34" t="s">
        <v>170</v>
      </c>
      <c r="C255" s="34" t="s">
        <v>14</v>
      </c>
      <c r="D255" s="59" t="s">
        <v>353</v>
      </c>
      <c r="E255" s="59">
        <v>100</v>
      </c>
      <c r="F255" s="103">
        <f>+[3]ведомственная!G305</f>
        <v>36302.682199999996</v>
      </c>
      <c r="G255" s="103">
        <f>[1]функционал!F255</f>
        <v>15269.198681999998</v>
      </c>
      <c r="H255" s="103">
        <f>[2]функционал!F255</f>
        <v>15421.86066882</v>
      </c>
    </row>
    <row r="256" spans="1:8" ht="132" thickBot="1" x14ac:dyDescent="0.35">
      <c r="A256" s="58" t="s">
        <v>354</v>
      </c>
      <c r="B256" s="34" t="s">
        <v>170</v>
      </c>
      <c r="C256" s="34" t="s">
        <v>14</v>
      </c>
      <c r="D256" s="59" t="s">
        <v>353</v>
      </c>
      <c r="E256" s="59">
        <v>200</v>
      </c>
      <c r="F256" s="103">
        <f>+[3]ведомственная!G306</f>
        <v>2096.6999999999953</v>
      </c>
      <c r="G256" s="103">
        <f>[1]функционал!F256</f>
        <v>636.79999999999882</v>
      </c>
      <c r="H256" s="103">
        <f>[2]функционал!F256</f>
        <v>3636.7999999999975</v>
      </c>
    </row>
    <row r="257" spans="1:8" ht="113.25" thickBot="1" x14ac:dyDescent="0.35">
      <c r="A257" s="58" t="s">
        <v>355</v>
      </c>
      <c r="B257" s="34" t="s">
        <v>170</v>
      </c>
      <c r="C257" s="34" t="s">
        <v>14</v>
      </c>
      <c r="D257" s="59" t="s">
        <v>353</v>
      </c>
      <c r="E257" s="59">
        <v>500</v>
      </c>
      <c r="F257" s="103">
        <f>+[3]программы!G266</f>
        <v>0</v>
      </c>
      <c r="G257" s="103">
        <f>[1]функционал!F257</f>
        <v>0</v>
      </c>
      <c r="H257" s="103">
        <f>[2]функционал!F257</f>
        <v>0</v>
      </c>
    </row>
    <row r="258" spans="1:8" ht="113.25" thickBot="1" x14ac:dyDescent="0.35">
      <c r="A258" s="58" t="s">
        <v>356</v>
      </c>
      <c r="B258" s="34" t="s">
        <v>170</v>
      </c>
      <c r="C258" s="34" t="s">
        <v>14</v>
      </c>
      <c r="D258" s="59" t="s">
        <v>353</v>
      </c>
      <c r="E258" s="59">
        <v>800</v>
      </c>
      <c r="F258" s="103">
        <f>+[3]ведомственная!G308</f>
        <v>6</v>
      </c>
      <c r="G258" s="103">
        <f>[1]функционал!F258</f>
        <v>0</v>
      </c>
      <c r="H258" s="103">
        <f>[2]функционал!F258</f>
        <v>0</v>
      </c>
    </row>
    <row r="259" spans="1:8" ht="19.5" thickBot="1" x14ac:dyDescent="0.35">
      <c r="A259" s="101" t="s">
        <v>357</v>
      </c>
      <c r="B259" s="105">
        <v>10</v>
      </c>
      <c r="C259" s="105"/>
      <c r="D259" s="82"/>
      <c r="E259" s="24"/>
      <c r="F259" s="106">
        <f>+F260+F265+F282+F297</f>
        <v>18426.27822</v>
      </c>
      <c r="G259" s="106">
        <f>[1]функционал!F259</f>
        <v>18525.73</v>
      </c>
      <c r="H259" s="106">
        <f>[2]функционал!F259</f>
        <v>19222.900000000001</v>
      </c>
    </row>
    <row r="260" spans="1:8" ht="19.5" thickBot="1" x14ac:dyDescent="0.35">
      <c r="A260" s="60" t="s">
        <v>358</v>
      </c>
      <c r="B260" s="107">
        <v>10</v>
      </c>
      <c r="C260" s="20" t="s">
        <v>14</v>
      </c>
      <c r="D260" s="20"/>
      <c r="E260" s="20"/>
      <c r="F260" s="66">
        <f>+F261</f>
        <v>3814</v>
      </c>
      <c r="G260" s="66">
        <f>[1]функционал!F260</f>
        <v>3814</v>
      </c>
      <c r="H260" s="66">
        <f>[2]функционал!F260</f>
        <v>3814</v>
      </c>
    </row>
    <row r="261" spans="1:8" ht="38.25" thickBot="1" x14ac:dyDescent="0.35">
      <c r="A261" s="67" t="s">
        <v>53</v>
      </c>
      <c r="B261" s="108">
        <v>10</v>
      </c>
      <c r="C261" s="41" t="s">
        <v>14</v>
      </c>
      <c r="D261" s="41" t="s">
        <v>54</v>
      </c>
      <c r="E261" s="41"/>
      <c r="F261" s="68">
        <f>+F262</f>
        <v>3814</v>
      </c>
      <c r="G261" s="68">
        <f>[1]функционал!F261</f>
        <v>3814</v>
      </c>
      <c r="H261" s="68">
        <f>[2]функционал!F261</f>
        <v>3814</v>
      </c>
    </row>
    <row r="262" spans="1:8" ht="94.5" thickBot="1" x14ac:dyDescent="0.35">
      <c r="A262" s="62" t="s">
        <v>359</v>
      </c>
      <c r="B262" s="78">
        <v>10</v>
      </c>
      <c r="C262" s="44" t="s">
        <v>14</v>
      </c>
      <c r="D262" s="44" t="s">
        <v>360</v>
      </c>
      <c r="E262" s="44"/>
      <c r="F262" s="69">
        <f>+F263</f>
        <v>3814</v>
      </c>
      <c r="G262" s="69">
        <f>[1]функционал!F262</f>
        <v>3814</v>
      </c>
      <c r="H262" s="69">
        <f>[2]функционал!F262</f>
        <v>3814</v>
      </c>
    </row>
    <row r="263" spans="1:8" ht="94.5" thickBot="1" x14ac:dyDescent="0.35">
      <c r="A263" s="64" t="s">
        <v>361</v>
      </c>
      <c r="B263" s="79">
        <v>10</v>
      </c>
      <c r="C263" s="31" t="s">
        <v>14</v>
      </c>
      <c r="D263" s="31" t="s">
        <v>362</v>
      </c>
      <c r="E263" s="31"/>
      <c r="F263" s="70">
        <f>+F264</f>
        <v>3814</v>
      </c>
      <c r="G263" s="70">
        <f>[1]функционал!F263</f>
        <v>3814</v>
      </c>
      <c r="H263" s="70">
        <f>[2]функционал!F263</f>
        <v>3814</v>
      </c>
    </row>
    <row r="264" spans="1:8" ht="169.5" thickBot="1" x14ac:dyDescent="0.35">
      <c r="A264" s="58" t="s">
        <v>363</v>
      </c>
      <c r="B264" s="59">
        <v>10</v>
      </c>
      <c r="C264" s="34" t="s">
        <v>14</v>
      </c>
      <c r="D264" s="96" t="s">
        <v>364</v>
      </c>
      <c r="E264" s="96">
        <v>300</v>
      </c>
      <c r="F264" s="103">
        <f>+[3]ведомственная!G334</f>
        <v>3814</v>
      </c>
      <c r="G264" s="103">
        <f>[1]функционал!F264</f>
        <v>3814</v>
      </c>
      <c r="H264" s="103">
        <f>[2]функционал!F264</f>
        <v>3814</v>
      </c>
    </row>
    <row r="265" spans="1:8" ht="19.5" thickBot="1" x14ac:dyDescent="0.35">
      <c r="A265" s="60" t="s">
        <v>365</v>
      </c>
      <c r="B265" s="107">
        <v>10</v>
      </c>
      <c r="C265" s="20" t="s">
        <v>26</v>
      </c>
      <c r="D265" s="21"/>
      <c r="E265" s="20"/>
      <c r="F265" s="66">
        <f>+F266+F270+F274+F278</f>
        <v>5155.0782199999994</v>
      </c>
      <c r="G265" s="66">
        <f>[1]функционал!F265</f>
        <v>4864.33</v>
      </c>
      <c r="H265" s="66">
        <f>[2]функционал!F265</f>
        <v>5033.5</v>
      </c>
    </row>
    <row r="266" spans="1:8" ht="38.25" thickBot="1" x14ac:dyDescent="0.35">
      <c r="A266" s="23" t="s">
        <v>17</v>
      </c>
      <c r="B266" s="108">
        <v>10</v>
      </c>
      <c r="C266" s="41" t="s">
        <v>26</v>
      </c>
      <c r="D266" s="108" t="s">
        <v>18</v>
      </c>
      <c r="E266" s="108"/>
      <c r="F266" s="109">
        <f>+F267</f>
        <v>0</v>
      </c>
      <c r="G266" s="109">
        <f>[1]функционал!F266</f>
        <v>0</v>
      </c>
      <c r="H266" s="109">
        <f>[2]функционал!F266</f>
        <v>0</v>
      </c>
    </row>
    <row r="267" spans="1:8" ht="38.25" thickBot="1" x14ac:dyDescent="0.35">
      <c r="A267" s="62" t="s">
        <v>19</v>
      </c>
      <c r="B267" s="78">
        <v>10</v>
      </c>
      <c r="C267" s="44" t="s">
        <v>26</v>
      </c>
      <c r="D267" s="78" t="s">
        <v>20</v>
      </c>
      <c r="E267" s="78"/>
      <c r="F267" s="110">
        <f>+F268</f>
        <v>0</v>
      </c>
      <c r="G267" s="110">
        <f>[1]функционал!F267</f>
        <v>0</v>
      </c>
      <c r="H267" s="110">
        <f>[2]функционал!F267</f>
        <v>0</v>
      </c>
    </row>
    <row r="268" spans="1:8" ht="57" thickBot="1" x14ac:dyDescent="0.35">
      <c r="A268" s="64" t="s">
        <v>71</v>
      </c>
      <c r="B268" s="79">
        <v>10</v>
      </c>
      <c r="C268" s="31" t="s">
        <v>26</v>
      </c>
      <c r="D268" s="79" t="s">
        <v>72</v>
      </c>
      <c r="E268" s="79"/>
      <c r="F268" s="104">
        <f>+F269</f>
        <v>0</v>
      </c>
      <c r="G268" s="104">
        <f>[1]функционал!F268</f>
        <v>0</v>
      </c>
      <c r="H268" s="104">
        <f>[2]функционал!F268</f>
        <v>0</v>
      </c>
    </row>
    <row r="269" spans="1:8" ht="113.25" thickBot="1" x14ac:dyDescent="0.35">
      <c r="A269" s="58" t="s">
        <v>366</v>
      </c>
      <c r="B269" s="59">
        <v>10</v>
      </c>
      <c r="C269" s="34" t="s">
        <v>26</v>
      </c>
      <c r="D269" s="59" t="s">
        <v>367</v>
      </c>
      <c r="E269" s="59">
        <v>300</v>
      </c>
      <c r="F269" s="103">
        <f>+[3]ведомственная!G126</f>
        <v>0</v>
      </c>
      <c r="G269" s="103">
        <f>[1]функционал!F269</f>
        <v>0</v>
      </c>
      <c r="H269" s="103">
        <f>[2]функционал!F269</f>
        <v>0</v>
      </c>
    </row>
    <row r="270" spans="1:8" ht="75.75" thickBot="1" x14ac:dyDescent="0.35">
      <c r="A270" s="111" t="s">
        <v>232</v>
      </c>
      <c r="B270" s="108">
        <v>10</v>
      </c>
      <c r="C270" s="41" t="s">
        <v>26</v>
      </c>
      <c r="D270" s="41" t="s">
        <v>233</v>
      </c>
      <c r="E270" s="41"/>
      <c r="F270" s="68">
        <f>+F271</f>
        <v>2777.0782199999999</v>
      </c>
      <c r="G270" s="68">
        <f>[1]функционал!F270</f>
        <v>2926.5</v>
      </c>
      <c r="H270" s="68">
        <f>[2]функционал!F270</f>
        <v>3036.9</v>
      </c>
    </row>
    <row r="271" spans="1:8" ht="57" thickBot="1" x14ac:dyDescent="0.35">
      <c r="A271" s="112" t="s">
        <v>368</v>
      </c>
      <c r="B271" s="113">
        <v>10</v>
      </c>
      <c r="C271" s="114" t="s">
        <v>26</v>
      </c>
      <c r="D271" s="114" t="s">
        <v>369</v>
      </c>
      <c r="E271" s="114"/>
      <c r="F271" s="115">
        <f>+F272</f>
        <v>2777.0782199999999</v>
      </c>
      <c r="G271" s="115">
        <f>[1]функционал!F271</f>
        <v>2926.5</v>
      </c>
      <c r="H271" s="115">
        <f>[2]функционал!F271</f>
        <v>3036.9</v>
      </c>
    </row>
    <row r="272" spans="1:8" ht="38.25" thickBot="1" x14ac:dyDescent="0.35">
      <c r="A272" s="64" t="s">
        <v>370</v>
      </c>
      <c r="B272" s="79">
        <v>10</v>
      </c>
      <c r="C272" s="31" t="s">
        <v>26</v>
      </c>
      <c r="D272" s="31" t="s">
        <v>371</v>
      </c>
      <c r="E272" s="31"/>
      <c r="F272" s="70">
        <f>+F273</f>
        <v>2777.0782199999999</v>
      </c>
      <c r="G272" s="70">
        <f>[1]функционал!F272</f>
        <v>2926.5</v>
      </c>
      <c r="H272" s="70">
        <f>[2]функционал!F272</f>
        <v>3036.9</v>
      </c>
    </row>
    <row r="273" spans="1:8" ht="169.5" thickBot="1" x14ac:dyDescent="0.35">
      <c r="A273" s="58" t="s">
        <v>372</v>
      </c>
      <c r="B273" s="59">
        <v>10</v>
      </c>
      <c r="C273" s="34" t="s">
        <v>26</v>
      </c>
      <c r="D273" s="59" t="s">
        <v>373</v>
      </c>
      <c r="E273" s="59">
        <v>300</v>
      </c>
      <c r="F273" s="103">
        <f>+[3]ведомственная!G122</f>
        <v>2777.0782199999999</v>
      </c>
      <c r="G273" s="103">
        <f>[1]функционал!F273</f>
        <v>2926.5</v>
      </c>
      <c r="H273" s="103">
        <f>[2]функционал!F273</f>
        <v>3036.9</v>
      </c>
    </row>
    <row r="274" spans="1:8" ht="38.25" thickBot="1" x14ac:dyDescent="0.35">
      <c r="A274" s="67" t="s">
        <v>53</v>
      </c>
      <c r="B274" s="108">
        <v>10</v>
      </c>
      <c r="C274" s="41" t="s">
        <v>26</v>
      </c>
      <c r="D274" s="41" t="s">
        <v>54</v>
      </c>
      <c r="E274" s="41"/>
      <c r="F274" s="68">
        <f>+F275</f>
        <v>0</v>
      </c>
      <c r="G274" s="68">
        <f>[1]функционал!F274</f>
        <v>0</v>
      </c>
      <c r="H274" s="68">
        <f>[2]функционал!F274</f>
        <v>0</v>
      </c>
    </row>
    <row r="275" spans="1:8" ht="94.5" thickBot="1" x14ac:dyDescent="0.35">
      <c r="A275" s="62" t="s">
        <v>359</v>
      </c>
      <c r="B275" s="78">
        <v>10</v>
      </c>
      <c r="C275" s="44" t="s">
        <v>26</v>
      </c>
      <c r="D275" s="44" t="s">
        <v>360</v>
      </c>
      <c r="E275" s="44"/>
      <c r="F275" s="69">
        <f>+F276</f>
        <v>0</v>
      </c>
      <c r="G275" s="69">
        <f>[1]функционал!F275</f>
        <v>0</v>
      </c>
      <c r="H275" s="69">
        <f>[2]функционал!F275</f>
        <v>0</v>
      </c>
    </row>
    <row r="276" spans="1:8" ht="94.5" thickBot="1" x14ac:dyDescent="0.35">
      <c r="A276" s="64" t="s">
        <v>361</v>
      </c>
      <c r="B276" s="79">
        <v>10</v>
      </c>
      <c r="C276" s="31" t="s">
        <v>26</v>
      </c>
      <c r="D276" s="31" t="s">
        <v>362</v>
      </c>
      <c r="E276" s="31"/>
      <c r="F276" s="70">
        <f>+F277</f>
        <v>0</v>
      </c>
      <c r="G276" s="70">
        <f>[1]функционал!F276</f>
        <v>0</v>
      </c>
      <c r="H276" s="70">
        <f>[2]функционал!F276</f>
        <v>0</v>
      </c>
    </row>
    <row r="277" spans="1:8" ht="169.5" thickBot="1" x14ac:dyDescent="0.35">
      <c r="A277" s="58" t="s">
        <v>374</v>
      </c>
      <c r="B277" s="59">
        <v>10</v>
      </c>
      <c r="C277" s="34" t="s">
        <v>26</v>
      </c>
      <c r="D277" s="96" t="s">
        <v>375</v>
      </c>
      <c r="E277" s="96">
        <v>300</v>
      </c>
      <c r="F277" s="103">
        <f>+[3]ведомственная!G339</f>
        <v>0</v>
      </c>
      <c r="G277" s="103">
        <f>[1]функционал!F277</f>
        <v>0</v>
      </c>
      <c r="H277" s="103">
        <f>[2]функционал!F277</f>
        <v>0</v>
      </c>
    </row>
    <row r="278" spans="1:8" ht="75.75" thickBot="1" x14ac:dyDescent="0.35">
      <c r="A278" s="67" t="s">
        <v>105</v>
      </c>
      <c r="B278" s="108">
        <v>10</v>
      </c>
      <c r="C278" s="41" t="s">
        <v>26</v>
      </c>
      <c r="D278" s="41" t="s">
        <v>106</v>
      </c>
      <c r="E278" s="41"/>
      <c r="F278" s="68">
        <f>+F279</f>
        <v>2378</v>
      </c>
      <c r="G278" s="68">
        <f>[1]функционал!F278</f>
        <v>1937.83</v>
      </c>
      <c r="H278" s="68">
        <f>[2]функционал!F278</f>
        <v>1996.6</v>
      </c>
    </row>
    <row r="279" spans="1:8" ht="38.25" thickBot="1" x14ac:dyDescent="0.35">
      <c r="A279" s="62" t="s">
        <v>224</v>
      </c>
      <c r="B279" s="78">
        <v>10</v>
      </c>
      <c r="C279" s="44" t="s">
        <v>26</v>
      </c>
      <c r="D279" s="44" t="s">
        <v>225</v>
      </c>
      <c r="E279" s="44"/>
      <c r="F279" s="69">
        <f>+F280</f>
        <v>2378</v>
      </c>
      <c r="G279" s="69">
        <f>[1]функционал!F279</f>
        <v>1937.83</v>
      </c>
      <c r="H279" s="69">
        <f>[2]функционал!F279</f>
        <v>1996.6</v>
      </c>
    </row>
    <row r="280" spans="1:8" ht="57" thickBot="1" x14ac:dyDescent="0.35">
      <c r="A280" s="64" t="s">
        <v>376</v>
      </c>
      <c r="B280" s="79">
        <v>10</v>
      </c>
      <c r="C280" s="31" t="s">
        <v>26</v>
      </c>
      <c r="D280" s="31" t="s">
        <v>377</v>
      </c>
      <c r="E280" s="31"/>
      <c r="F280" s="70">
        <f>+F281</f>
        <v>2378</v>
      </c>
      <c r="G280" s="70">
        <f>[1]функционал!F280</f>
        <v>1937.83</v>
      </c>
      <c r="H280" s="70">
        <f>[2]функционал!F280</f>
        <v>1996.6</v>
      </c>
    </row>
    <row r="281" spans="1:8" ht="188.25" thickBot="1" x14ac:dyDescent="0.35">
      <c r="A281" s="58" t="s">
        <v>378</v>
      </c>
      <c r="B281" s="59">
        <v>10</v>
      </c>
      <c r="C281" s="34" t="s">
        <v>26</v>
      </c>
      <c r="D281" s="59" t="s">
        <v>379</v>
      </c>
      <c r="E281" s="59">
        <v>300</v>
      </c>
      <c r="F281" s="103">
        <f>+[3]ведомственная!G314</f>
        <v>2378</v>
      </c>
      <c r="G281" s="103">
        <f>[1]функционал!F281</f>
        <v>1937.83</v>
      </c>
      <c r="H281" s="103">
        <f>[2]функционал!F281</f>
        <v>1996.6</v>
      </c>
    </row>
    <row r="282" spans="1:8" ht="19.5" thickBot="1" x14ac:dyDescent="0.35">
      <c r="A282" s="60" t="s">
        <v>380</v>
      </c>
      <c r="B282" s="107">
        <v>10</v>
      </c>
      <c r="C282" s="20" t="s">
        <v>35</v>
      </c>
      <c r="D282" s="21"/>
      <c r="E282" s="20"/>
      <c r="F282" s="66">
        <f>+F283</f>
        <v>8957</v>
      </c>
      <c r="G282" s="66">
        <f>[1]функционал!F282</f>
        <v>9347.2000000000007</v>
      </c>
      <c r="H282" s="66">
        <f>[2]функционал!F282</f>
        <v>9875.2000000000007</v>
      </c>
    </row>
    <row r="283" spans="1:8" ht="57" thickBot="1" x14ac:dyDescent="0.35">
      <c r="A283" s="116" t="s">
        <v>90</v>
      </c>
      <c r="B283" s="108">
        <v>10</v>
      </c>
      <c r="C283" s="41" t="s">
        <v>35</v>
      </c>
      <c r="D283" s="41" t="s">
        <v>91</v>
      </c>
      <c r="E283" s="41"/>
      <c r="F283" s="68">
        <f>+F284+F294</f>
        <v>8957</v>
      </c>
      <c r="G283" s="68">
        <f>[1]функционал!F283</f>
        <v>9347.2000000000007</v>
      </c>
      <c r="H283" s="68">
        <f>[2]функционал!F283</f>
        <v>9875.2000000000007</v>
      </c>
    </row>
    <row r="284" spans="1:8" ht="57" thickBot="1" x14ac:dyDescent="0.35">
      <c r="A284" s="62" t="s">
        <v>92</v>
      </c>
      <c r="B284" s="78">
        <v>10</v>
      </c>
      <c r="C284" s="44" t="s">
        <v>35</v>
      </c>
      <c r="D284" s="99" t="s">
        <v>93</v>
      </c>
      <c r="E284" s="78"/>
      <c r="F284" s="69">
        <f>+F285</f>
        <v>8343</v>
      </c>
      <c r="G284" s="69">
        <f>[1]функционал!F284</f>
        <v>8733.2000000000007</v>
      </c>
      <c r="H284" s="69">
        <f>[2]функционал!F284</f>
        <v>9261.2000000000007</v>
      </c>
    </row>
    <row r="285" spans="1:8" ht="38.25" thickBot="1" x14ac:dyDescent="0.35">
      <c r="A285" s="64" t="s">
        <v>381</v>
      </c>
      <c r="B285" s="79">
        <v>10</v>
      </c>
      <c r="C285" s="31" t="s">
        <v>35</v>
      </c>
      <c r="D285" s="100" t="s">
        <v>382</v>
      </c>
      <c r="E285" s="79"/>
      <c r="F285" s="70">
        <f>+F286+F287+F288+F289+F290+F291+F292+F293</f>
        <v>8343</v>
      </c>
      <c r="G285" s="70">
        <f>[1]функционал!F285</f>
        <v>8733.2000000000007</v>
      </c>
      <c r="H285" s="70">
        <f>[2]функционал!F285</f>
        <v>9261.2000000000007</v>
      </c>
    </row>
    <row r="286" spans="1:8" ht="150.75" thickBot="1" x14ac:dyDescent="0.35">
      <c r="A286" s="58" t="s">
        <v>383</v>
      </c>
      <c r="B286" s="59">
        <v>10</v>
      </c>
      <c r="C286" s="34" t="s">
        <v>35</v>
      </c>
      <c r="D286" s="96" t="s">
        <v>384</v>
      </c>
      <c r="E286" s="96">
        <v>300</v>
      </c>
      <c r="F286" s="74">
        <f>+[3]ведомственная!G214</f>
        <v>455</v>
      </c>
      <c r="G286" s="74">
        <f>[1]функционал!F286</f>
        <v>330.2</v>
      </c>
      <c r="H286" s="74">
        <f>[2]функционал!F286</f>
        <v>346.2</v>
      </c>
    </row>
    <row r="287" spans="1:8" ht="132" thickBot="1" x14ac:dyDescent="0.35">
      <c r="A287" s="58" t="s">
        <v>385</v>
      </c>
      <c r="B287" s="59">
        <v>10</v>
      </c>
      <c r="C287" s="34" t="s">
        <v>35</v>
      </c>
      <c r="D287" s="96" t="s">
        <v>386</v>
      </c>
      <c r="E287" s="96">
        <v>300</v>
      </c>
      <c r="F287" s="74">
        <f>+[3]ведомственная!G215</f>
        <v>0</v>
      </c>
      <c r="G287" s="74">
        <f>[1]функционал!F287</f>
        <v>0</v>
      </c>
      <c r="H287" s="74">
        <f>[2]функционал!F287</f>
        <v>0</v>
      </c>
    </row>
    <row r="288" spans="1:8" ht="132" thickBot="1" x14ac:dyDescent="0.35">
      <c r="A288" s="58" t="s">
        <v>387</v>
      </c>
      <c r="B288" s="59">
        <v>10</v>
      </c>
      <c r="C288" s="34" t="s">
        <v>35</v>
      </c>
      <c r="D288" s="96" t="s">
        <v>388</v>
      </c>
      <c r="E288" s="96">
        <v>300</v>
      </c>
      <c r="F288" s="74">
        <f>+[3]ведомственная!G216</f>
        <v>0</v>
      </c>
      <c r="G288" s="74">
        <f>[1]функционал!F288</f>
        <v>0</v>
      </c>
      <c r="H288" s="74">
        <f>[2]функционал!F288</f>
        <v>0</v>
      </c>
    </row>
    <row r="289" spans="1:8" ht="132" thickBot="1" x14ac:dyDescent="0.35">
      <c r="A289" s="58" t="s">
        <v>389</v>
      </c>
      <c r="B289" s="59">
        <v>10</v>
      </c>
      <c r="C289" s="34" t="s">
        <v>35</v>
      </c>
      <c r="D289" s="96" t="s">
        <v>390</v>
      </c>
      <c r="E289" s="96">
        <v>300</v>
      </c>
      <c r="F289" s="74">
        <f>+[3]ведомственная!G217</f>
        <v>0</v>
      </c>
      <c r="G289" s="74">
        <f>[1]функционал!F289</f>
        <v>0</v>
      </c>
      <c r="H289" s="74">
        <f>[2]функционал!F289</f>
        <v>0</v>
      </c>
    </row>
    <row r="290" spans="1:8" ht="132" thickBot="1" x14ac:dyDescent="0.35">
      <c r="A290" s="58" t="s">
        <v>391</v>
      </c>
      <c r="B290" s="59">
        <v>10</v>
      </c>
      <c r="C290" s="34" t="s">
        <v>35</v>
      </c>
      <c r="D290" s="96" t="s">
        <v>392</v>
      </c>
      <c r="E290" s="96">
        <v>300</v>
      </c>
      <c r="F290" s="74">
        <f>+[3]ведомственная!G218</f>
        <v>0</v>
      </c>
      <c r="G290" s="74">
        <f>[1]функционал!F290</f>
        <v>0</v>
      </c>
      <c r="H290" s="74">
        <f>[2]функционал!F290</f>
        <v>0</v>
      </c>
    </row>
    <row r="291" spans="1:8" ht="150.75" thickBot="1" x14ac:dyDescent="0.35">
      <c r="A291" s="58" t="s">
        <v>393</v>
      </c>
      <c r="B291" s="59">
        <v>10</v>
      </c>
      <c r="C291" s="34" t="s">
        <v>35</v>
      </c>
      <c r="D291" s="96" t="s">
        <v>394</v>
      </c>
      <c r="E291" s="96">
        <v>300</v>
      </c>
      <c r="F291" s="74">
        <f>+[3]ведомственная!G219</f>
        <v>7888</v>
      </c>
      <c r="G291" s="74">
        <f>[1]функционал!F291</f>
        <v>8403</v>
      </c>
      <c r="H291" s="74">
        <f>[2]функционал!F291</f>
        <v>8915</v>
      </c>
    </row>
    <row r="292" spans="1:8" ht="132" thickBot="1" x14ac:dyDescent="0.35">
      <c r="A292" s="58" t="s">
        <v>395</v>
      </c>
      <c r="B292" s="59">
        <v>10</v>
      </c>
      <c r="C292" s="34" t="s">
        <v>35</v>
      </c>
      <c r="D292" s="96" t="s">
        <v>396</v>
      </c>
      <c r="E292" s="96">
        <v>300</v>
      </c>
      <c r="F292" s="74">
        <f>+[3]ведомственная!G220</f>
        <v>0</v>
      </c>
      <c r="G292" s="74">
        <f>[1]функционал!F292</f>
        <v>0</v>
      </c>
      <c r="H292" s="74">
        <f>[2]функционал!F292</f>
        <v>0</v>
      </c>
    </row>
    <row r="293" spans="1:8" ht="169.5" thickBot="1" x14ac:dyDescent="0.35">
      <c r="A293" s="58" t="s">
        <v>397</v>
      </c>
      <c r="B293" s="59">
        <v>10</v>
      </c>
      <c r="C293" s="34" t="s">
        <v>35</v>
      </c>
      <c r="D293" s="96" t="s">
        <v>398</v>
      </c>
      <c r="E293" s="96">
        <v>300</v>
      </c>
      <c r="F293" s="74">
        <f>+[3]ведомственная!G221</f>
        <v>0</v>
      </c>
      <c r="G293" s="74">
        <f>[1]функционал!F293</f>
        <v>0</v>
      </c>
      <c r="H293" s="74">
        <f>[2]функционал!F293</f>
        <v>0</v>
      </c>
    </row>
    <row r="294" spans="1:8" ht="38.25" thickBot="1" x14ac:dyDescent="0.35">
      <c r="A294" s="62" t="s">
        <v>242</v>
      </c>
      <c r="B294" s="78">
        <v>10</v>
      </c>
      <c r="C294" s="44" t="s">
        <v>35</v>
      </c>
      <c r="D294" s="44" t="s">
        <v>243</v>
      </c>
      <c r="E294" s="44"/>
      <c r="F294" s="69">
        <f>+F295</f>
        <v>614</v>
      </c>
      <c r="G294" s="69">
        <f>[1]функционал!F294</f>
        <v>614</v>
      </c>
      <c r="H294" s="69">
        <f>[2]функционал!F294</f>
        <v>614</v>
      </c>
    </row>
    <row r="295" spans="1:8" ht="19.5" thickBot="1" x14ac:dyDescent="0.35">
      <c r="A295" s="64" t="s">
        <v>257</v>
      </c>
      <c r="B295" s="79">
        <v>10</v>
      </c>
      <c r="C295" s="31" t="s">
        <v>35</v>
      </c>
      <c r="D295" s="31" t="s">
        <v>258</v>
      </c>
      <c r="E295" s="31"/>
      <c r="F295" s="70">
        <f>+F296</f>
        <v>614</v>
      </c>
      <c r="G295" s="70">
        <f>[1]функционал!F295</f>
        <v>614</v>
      </c>
      <c r="H295" s="70">
        <f>[2]функционал!F295</f>
        <v>614</v>
      </c>
    </row>
    <row r="296" spans="1:8" ht="188.25" thickBot="1" x14ac:dyDescent="0.35">
      <c r="A296" s="58" t="s">
        <v>399</v>
      </c>
      <c r="B296" s="59">
        <v>10</v>
      </c>
      <c r="C296" s="34" t="s">
        <v>35</v>
      </c>
      <c r="D296" s="96" t="s">
        <v>400</v>
      </c>
      <c r="E296" s="59">
        <v>300</v>
      </c>
      <c r="F296" s="74">
        <f>+[3]ведомственная!G224</f>
        <v>614</v>
      </c>
      <c r="G296" s="74">
        <f>[1]функционал!F296</f>
        <v>614</v>
      </c>
      <c r="H296" s="74">
        <f>[2]функционал!F296</f>
        <v>614</v>
      </c>
    </row>
    <row r="297" spans="1:8" ht="19.5" thickBot="1" x14ac:dyDescent="0.35">
      <c r="A297" s="60" t="s">
        <v>401</v>
      </c>
      <c r="B297" s="117" t="s">
        <v>402</v>
      </c>
      <c r="C297" s="117" t="s">
        <v>52</v>
      </c>
      <c r="D297" s="21"/>
      <c r="E297" s="20"/>
      <c r="F297" s="66">
        <f>+F298</f>
        <v>500.2</v>
      </c>
      <c r="G297" s="66">
        <f>[1]функционал!F297</f>
        <v>500.2</v>
      </c>
      <c r="H297" s="66">
        <f>[2]функционал!F297</f>
        <v>500.2</v>
      </c>
    </row>
    <row r="298" spans="1:8" ht="38.25" thickBot="1" x14ac:dyDescent="0.35">
      <c r="A298" s="64" t="s">
        <v>403</v>
      </c>
      <c r="B298" s="95" t="s">
        <v>402</v>
      </c>
      <c r="C298" s="95" t="s">
        <v>52</v>
      </c>
      <c r="D298" s="31" t="s">
        <v>404</v>
      </c>
      <c r="E298" s="31"/>
      <c r="F298" s="70">
        <f>+F299</f>
        <v>500.2</v>
      </c>
      <c r="G298" s="70">
        <f>[1]функционал!F298</f>
        <v>500.2</v>
      </c>
      <c r="H298" s="70">
        <f>[2]функционал!F298</f>
        <v>500.2</v>
      </c>
    </row>
    <row r="299" spans="1:8" ht="113.25" thickBot="1" x14ac:dyDescent="0.35">
      <c r="A299" s="118" t="s">
        <v>405</v>
      </c>
      <c r="B299" s="80" t="s">
        <v>402</v>
      </c>
      <c r="C299" s="80" t="s">
        <v>52</v>
      </c>
      <c r="D299" s="59" t="s">
        <v>406</v>
      </c>
      <c r="E299" s="59">
        <v>600</v>
      </c>
      <c r="F299" s="74">
        <f>+[3]ведомственная!G129</f>
        <v>500.2</v>
      </c>
      <c r="G299" s="74">
        <f>[1]функционал!F299</f>
        <v>500.2</v>
      </c>
      <c r="H299" s="74">
        <f>[2]функционал!F299</f>
        <v>500.2</v>
      </c>
    </row>
    <row r="300" spans="1:8" ht="19.5" thickBot="1" x14ac:dyDescent="0.35">
      <c r="A300" s="101" t="s">
        <v>407</v>
      </c>
      <c r="B300" s="105">
        <v>11</v>
      </c>
      <c r="C300" s="105"/>
      <c r="D300" s="24"/>
      <c r="E300" s="24"/>
      <c r="F300" s="106">
        <f>+F301+F306</f>
        <v>22522.572</v>
      </c>
      <c r="G300" s="106">
        <f>[1]функционал!F300</f>
        <v>20226.114120000002</v>
      </c>
      <c r="H300" s="106">
        <f>[2]функционал!F300</f>
        <v>20879.1503572</v>
      </c>
    </row>
    <row r="301" spans="1:8" ht="19.5" thickBot="1" x14ac:dyDescent="0.35">
      <c r="A301" s="60" t="s">
        <v>408</v>
      </c>
      <c r="B301" s="107">
        <v>11</v>
      </c>
      <c r="C301" s="119" t="s">
        <v>14</v>
      </c>
      <c r="D301" s="20"/>
      <c r="E301" s="20"/>
      <c r="F301" s="66">
        <f>+F302</f>
        <v>300</v>
      </c>
      <c r="G301" s="66">
        <f>[1]функционал!F301</f>
        <v>150</v>
      </c>
      <c r="H301" s="66">
        <f>[2]функционал!F301</f>
        <v>150</v>
      </c>
    </row>
    <row r="302" spans="1:8" ht="57" thickBot="1" x14ac:dyDescent="0.35">
      <c r="A302" s="67" t="s">
        <v>90</v>
      </c>
      <c r="B302" s="108">
        <v>11</v>
      </c>
      <c r="C302" s="120" t="s">
        <v>14</v>
      </c>
      <c r="D302" s="41" t="s">
        <v>91</v>
      </c>
      <c r="E302" s="41"/>
      <c r="F302" s="68">
        <f>+F303</f>
        <v>300</v>
      </c>
      <c r="G302" s="68">
        <f>[1]функционал!F302</f>
        <v>150</v>
      </c>
      <c r="H302" s="68">
        <f>[2]функционал!F302</f>
        <v>150</v>
      </c>
    </row>
    <row r="303" spans="1:8" ht="19.5" thickBot="1" x14ac:dyDescent="0.35">
      <c r="A303" s="62" t="s">
        <v>409</v>
      </c>
      <c r="B303" s="78">
        <v>11</v>
      </c>
      <c r="C303" s="121" t="s">
        <v>14</v>
      </c>
      <c r="D303" s="44" t="s">
        <v>410</v>
      </c>
      <c r="E303" s="44"/>
      <c r="F303" s="69">
        <f>+F304</f>
        <v>300</v>
      </c>
      <c r="G303" s="69">
        <f>[1]функционал!F303</f>
        <v>150</v>
      </c>
      <c r="H303" s="69">
        <f>[2]функционал!F303</f>
        <v>150</v>
      </c>
    </row>
    <row r="304" spans="1:8" ht="38.25" thickBot="1" x14ac:dyDescent="0.35">
      <c r="A304" s="64" t="s">
        <v>411</v>
      </c>
      <c r="B304" s="79">
        <v>11</v>
      </c>
      <c r="C304" s="122" t="s">
        <v>14</v>
      </c>
      <c r="D304" s="31" t="s">
        <v>412</v>
      </c>
      <c r="E304" s="31"/>
      <c r="F304" s="70">
        <f>+F305</f>
        <v>300</v>
      </c>
      <c r="G304" s="70">
        <f>[1]функционал!F304</f>
        <v>150</v>
      </c>
      <c r="H304" s="70">
        <f>[2]функционал!F304</f>
        <v>150</v>
      </c>
    </row>
    <row r="305" spans="1:8" ht="113.25" thickBot="1" x14ac:dyDescent="0.35">
      <c r="A305" s="58" t="s">
        <v>413</v>
      </c>
      <c r="B305" s="59">
        <v>11</v>
      </c>
      <c r="C305" s="123" t="s">
        <v>14</v>
      </c>
      <c r="D305" s="80" t="s">
        <v>414</v>
      </c>
      <c r="E305" s="59">
        <v>200</v>
      </c>
      <c r="F305" s="76">
        <f>+[3]ведомственная!G230</f>
        <v>300</v>
      </c>
      <c r="G305" s="76">
        <f>[1]функционал!F305</f>
        <v>150</v>
      </c>
      <c r="H305" s="76">
        <f>[2]функционал!F305</f>
        <v>150</v>
      </c>
    </row>
    <row r="306" spans="1:8" ht="19.5" thickBot="1" x14ac:dyDescent="0.35">
      <c r="A306" s="60" t="s">
        <v>415</v>
      </c>
      <c r="B306" s="107">
        <v>11</v>
      </c>
      <c r="C306" s="119" t="s">
        <v>16</v>
      </c>
      <c r="D306" s="21"/>
      <c r="E306" s="20"/>
      <c r="F306" s="66">
        <f>+F307</f>
        <v>22222.572</v>
      </c>
      <c r="G306" s="66">
        <f>[1]функционал!F306</f>
        <v>20076.114120000002</v>
      </c>
      <c r="H306" s="66">
        <f>[2]функционал!F306</f>
        <v>20729.1503572</v>
      </c>
    </row>
    <row r="307" spans="1:8" ht="57" thickBot="1" x14ac:dyDescent="0.35">
      <c r="A307" s="67" t="s">
        <v>90</v>
      </c>
      <c r="B307" s="108">
        <v>11</v>
      </c>
      <c r="C307" s="120" t="s">
        <v>16</v>
      </c>
      <c r="D307" s="41" t="s">
        <v>91</v>
      </c>
      <c r="E307" s="41"/>
      <c r="F307" s="68">
        <f>+F308</f>
        <v>22222.572</v>
      </c>
      <c r="G307" s="68">
        <f>[1]функционал!F307</f>
        <v>20076.114120000002</v>
      </c>
      <c r="H307" s="68">
        <f>[2]функционал!F307</f>
        <v>20729.1503572</v>
      </c>
    </row>
    <row r="308" spans="1:8" ht="19.5" thickBot="1" x14ac:dyDescent="0.35">
      <c r="A308" s="62" t="s">
        <v>409</v>
      </c>
      <c r="B308" s="78">
        <v>11</v>
      </c>
      <c r="C308" s="121" t="s">
        <v>16</v>
      </c>
      <c r="D308" s="44" t="s">
        <v>410</v>
      </c>
      <c r="E308" s="44"/>
      <c r="F308" s="69">
        <f>+F309</f>
        <v>22222.572</v>
      </c>
      <c r="G308" s="69">
        <f>[1]функционал!F308</f>
        <v>20076.114120000002</v>
      </c>
      <c r="H308" s="69">
        <f>[2]функционал!F308</f>
        <v>20729.1503572</v>
      </c>
    </row>
    <row r="309" spans="1:8" ht="38.25" thickBot="1" x14ac:dyDescent="0.35">
      <c r="A309" s="64" t="s">
        <v>416</v>
      </c>
      <c r="B309" s="79">
        <v>11</v>
      </c>
      <c r="C309" s="122" t="s">
        <v>16</v>
      </c>
      <c r="D309" s="31" t="s">
        <v>417</v>
      </c>
      <c r="E309" s="31"/>
      <c r="F309" s="70">
        <f>+F310</f>
        <v>22222.572</v>
      </c>
      <c r="G309" s="70">
        <f>[1]функционал!F309</f>
        <v>20076.114120000002</v>
      </c>
      <c r="H309" s="70">
        <f>[2]функционал!F309</f>
        <v>20729.1503572</v>
      </c>
    </row>
    <row r="310" spans="1:8" ht="132" thickBot="1" x14ac:dyDescent="0.35">
      <c r="A310" s="58" t="s">
        <v>418</v>
      </c>
      <c r="B310" s="59">
        <v>11</v>
      </c>
      <c r="C310" s="123" t="s">
        <v>16</v>
      </c>
      <c r="D310" s="123" t="s">
        <v>419</v>
      </c>
      <c r="E310" s="96">
        <v>600</v>
      </c>
      <c r="F310" s="76">
        <f>+[3]ведомственная!G235</f>
        <v>22222.572</v>
      </c>
      <c r="G310" s="76">
        <f>[1]функционал!F310</f>
        <v>20076.114120000002</v>
      </c>
      <c r="H310" s="76">
        <f>[2]функционал!F310</f>
        <v>20729.1503572</v>
      </c>
    </row>
    <row r="311" spans="1:8" ht="38.25" thickBot="1" x14ac:dyDescent="0.35">
      <c r="A311" s="101" t="s">
        <v>420</v>
      </c>
      <c r="B311" s="105">
        <v>13</v>
      </c>
      <c r="C311" s="124"/>
      <c r="D311" s="24"/>
      <c r="E311" s="24"/>
      <c r="F311" s="106">
        <f>+F312</f>
        <v>4</v>
      </c>
      <c r="G311" s="106">
        <f>[1]функционал!F311</f>
        <v>0</v>
      </c>
      <c r="H311" s="106">
        <f>[2]функционал!F311</f>
        <v>0</v>
      </c>
    </row>
    <row r="312" spans="1:8" ht="38.25" thickBot="1" x14ac:dyDescent="0.35">
      <c r="A312" s="60" t="s">
        <v>421</v>
      </c>
      <c r="B312" s="117">
        <v>13</v>
      </c>
      <c r="C312" s="117" t="s">
        <v>14</v>
      </c>
      <c r="D312" s="20"/>
      <c r="E312" s="20"/>
      <c r="F312" s="66">
        <f>+F313</f>
        <v>4</v>
      </c>
      <c r="G312" s="66">
        <f>[1]функционал!F312</f>
        <v>0</v>
      </c>
      <c r="H312" s="66">
        <f>[2]функционал!F312</f>
        <v>0</v>
      </c>
    </row>
    <row r="313" spans="1:8" ht="38.25" thickBot="1" x14ac:dyDescent="0.35">
      <c r="A313" s="67" t="s">
        <v>53</v>
      </c>
      <c r="B313" s="125" t="s">
        <v>76</v>
      </c>
      <c r="C313" s="125" t="s">
        <v>14</v>
      </c>
      <c r="D313" s="41" t="s">
        <v>54</v>
      </c>
      <c r="E313" s="41"/>
      <c r="F313" s="68">
        <f>+F314</f>
        <v>4</v>
      </c>
      <c r="G313" s="68">
        <f>[1]функционал!F313</f>
        <v>0</v>
      </c>
      <c r="H313" s="68">
        <f>[2]функционал!F313</f>
        <v>0</v>
      </c>
    </row>
    <row r="314" spans="1:8" ht="38.25" thickBot="1" x14ac:dyDescent="0.35">
      <c r="A314" s="62" t="s">
        <v>99</v>
      </c>
      <c r="B314" s="94" t="s">
        <v>76</v>
      </c>
      <c r="C314" s="94" t="s">
        <v>14</v>
      </c>
      <c r="D314" s="44" t="s">
        <v>100</v>
      </c>
      <c r="E314" s="44"/>
      <c r="F314" s="69">
        <f>+F315</f>
        <v>4</v>
      </c>
      <c r="G314" s="69">
        <f>[1]функционал!F314</f>
        <v>0</v>
      </c>
      <c r="H314" s="69">
        <f>[2]функционал!F314</f>
        <v>0</v>
      </c>
    </row>
    <row r="315" spans="1:8" ht="38.25" thickBot="1" x14ac:dyDescent="0.35">
      <c r="A315" s="64" t="s">
        <v>422</v>
      </c>
      <c r="B315" s="95" t="s">
        <v>76</v>
      </c>
      <c r="C315" s="95" t="s">
        <v>14</v>
      </c>
      <c r="D315" s="31" t="s">
        <v>423</v>
      </c>
      <c r="E315" s="31"/>
      <c r="F315" s="70">
        <f>+F316</f>
        <v>4</v>
      </c>
      <c r="G315" s="70">
        <f>[1]функционал!F315</f>
        <v>0</v>
      </c>
      <c r="H315" s="70">
        <f>[2]функционал!F315</f>
        <v>0</v>
      </c>
    </row>
    <row r="316" spans="1:8" ht="113.25" thickBot="1" x14ac:dyDescent="0.35">
      <c r="A316" s="58" t="s">
        <v>424</v>
      </c>
      <c r="B316" s="80">
        <v>13</v>
      </c>
      <c r="C316" s="80" t="s">
        <v>14</v>
      </c>
      <c r="D316" s="80" t="s">
        <v>425</v>
      </c>
      <c r="E316" s="59">
        <v>700</v>
      </c>
      <c r="F316" s="74">
        <f>+[3]ведомственная!G345</f>
        <v>4</v>
      </c>
      <c r="G316" s="74">
        <f>[1]функционал!F316</f>
        <v>0</v>
      </c>
      <c r="H316" s="74">
        <f>[2]функционал!F316</f>
        <v>0</v>
      </c>
    </row>
    <row r="317" spans="1:8" ht="75.75" thickBot="1" x14ac:dyDescent="0.35">
      <c r="A317" s="101" t="s">
        <v>426</v>
      </c>
      <c r="B317" s="105">
        <v>14</v>
      </c>
      <c r="C317" s="124"/>
      <c r="D317" s="24"/>
      <c r="E317" s="24"/>
      <c r="F317" s="106">
        <f>+F318+F324</f>
        <v>27245.96</v>
      </c>
      <c r="G317" s="106">
        <f>[1]функционал!F317</f>
        <v>9929</v>
      </c>
      <c r="H317" s="106">
        <f>[2]функционал!F317</f>
        <v>10435</v>
      </c>
    </row>
    <row r="318" spans="1:8" ht="57" thickBot="1" x14ac:dyDescent="0.35">
      <c r="A318" s="60" t="s">
        <v>427</v>
      </c>
      <c r="B318" s="117">
        <v>14</v>
      </c>
      <c r="C318" s="117" t="s">
        <v>14</v>
      </c>
      <c r="D318" s="20"/>
      <c r="E318" s="20"/>
      <c r="F318" s="66">
        <f>+F319</f>
        <v>10606</v>
      </c>
      <c r="G318" s="66">
        <f>[1]функционал!F318</f>
        <v>9929</v>
      </c>
      <c r="H318" s="66">
        <f>[2]функционал!F318</f>
        <v>10435</v>
      </c>
    </row>
    <row r="319" spans="1:8" ht="38.25" thickBot="1" x14ac:dyDescent="0.35">
      <c r="A319" s="67" t="s">
        <v>53</v>
      </c>
      <c r="B319" s="125" t="s">
        <v>428</v>
      </c>
      <c r="C319" s="125" t="s">
        <v>14</v>
      </c>
      <c r="D319" s="41" t="s">
        <v>54</v>
      </c>
      <c r="E319" s="41"/>
      <c r="F319" s="68">
        <f>+F320</f>
        <v>10606</v>
      </c>
      <c r="G319" s="68">
        <f>[1]функционал!F319</f>
        <v>9929</v>
      </c>
      <c r="H319" s="68">
        <f>[2]функционал!F319</f>
        <v>10435</v>
      </c>
    </row>
    <row r="320" spans="1:8" ht="38.25" thickBot="1" x14ac:dyDescent="0.35">
      <c r="A320" s="62" t="s">
        <v>99</v>
      </c>
      <c r="B320" s="94" t="s">
        <v>428</v>
      </c>
      <c r="C320" s="94" t="s">
        <v>14</v>
      </c>
      <c r="D320" s="44" t="s">
        <v>100</v>
      </c>
      <c r="E320" s="44"/>
      <c r="F320" s="69">
        <f>+F321</f>
        <v>10606</v>
      </c>
      <c r="G320" s="69">
        <f>[1]функционал!F320</f>
        <v>9929</v>
      </c>
      <c r="H320" s="69">
        <f>[2]функционал!F320</f>
        <v>10435</v>
      </c>
    </row>
    <row r="321" spans="1:8" ht="57" thickBot="1" x14ac:dyDescent="0.35">
      <c r="A321" s="64" t="s">
        <v>429</v>
      </c>
      <c r="B321" s="95" t="s">
        <v>428</v>
      </c>
      <c r="C321" s="95" t="s">
        <v>14</v>
      </c>
      <c r="D321" s="31" t="s">
        <v>430</v>
      </c>
      <c r="E321" s="31"/>
      <c r="F321" s="70">
        <f>+F322+F323</f>
        <v>10606</v>
      </c>
      <c r="G321" s="70">
        <f>[1]функционал!F321</f>
        <v>9929</v>
      </c>
      <c r="H321" s="70">
        <f>[2]функционал!F321</f>
        <v>10435</v>
      </c>
    </row>
    <row r="322" spans="1:8" ht="113.25" thickBot="1" x14ac:dyDescent="0.35">
      <c r="A322" s="58" t="s">
        <v>431</v>
      </c>
      <c r="B322" s="80">
        <v>14</v>
      </c>
      <c r="C322" s="80" t="s">
        <v>14</v>
      </c>
      <c r="D322" s="96" t="s">
        <v>432</v>
      </c>
      <c r="E322" s="59">
        <v>500</v>
      </c>
      <c r="F322" s="74">
        <f>+[3]ведомственная!G351</f>
        <v>4890</v>
      </c>
      <c r="G322" s="74">
        <f>[1]функционал!F322</f>
        <v>5175</v>
      </c>
      <c r="H322" s="74">
        <f>[2]функционал!F322</f>
        <v>5490</v>
      </c>
    </row>
    <row r="323" spans="1:8" ht="132" thickBot="1" x14ac:dyDescent="0.35">
      <c r="A323" s="58" t="s">
        <v>433</v>
      </c>
      <c r="B323" s="80">
        <v>14</v>
      </c>
      <c r="C323" s="80" t="s">
        <v>14</v>
      </c>
      <c r="D323" s="96" t="s">
        <v>434</v>
      </c>
      <c r="E323" s="59">
        <v>500</v>
      </c>
      <c r="F323" s="74">
        <f>+[3]ведомственная!G352</f>
        <v>5716</v>
      </c>
      <c r="G323" s="74">
        <f>[1]функционал!F323</f>
        <v>4754</v>
      </c>
      <c r="H323" s="74">
        <f>[2]функционал!F323</f>
        <v>4945</v>
      </c>
    </row>
    <row r="324" spans="1:8" ht="19.5" thickBot="1" x14ac:dyDescent="0.35">
      <c r="A324" s="126" t="s">
        <v>435</v>
      </c>
      <c r="B324" s="117" t="s">
        <v>428</v>
      </c>
      <c r="C324" s="117" t="s">
        <v>26</v>
      </c>
      <c r="D324" s="107"/>
      <c r="E324" s="107"/>
      <c r="F324" s="66">
        <f>+F325+F329</f>
        <v>16639.96</v>
      </c>
      <c r="G324" s="66">
        <f>[1]функционал!F324</f>
        <v>0</v>
      </c>
      <c r="H324" s="66">
        <f>[2]функционал!F324</f>
        <v>0</v>
      </c>
    </row>
    <row r="325" spans="1:8" ht="38.25" thickBot="1" x14ac:dyDescent="0.35">
      <c r="A325" s="23" t="s">
        <v>17</v>
      </c>
      <c r="B325" s="125" t="s">
        <v>428</v>
      </c>
      <c r="C325" s="125" t="s">
        <v>26</v>
      </c>
      <c r="D325" s="41" t="s">
        <v>18</v>
      </c>
      <c r="E325" s="108"/>
      <c r="F325" s="68">
        <f>+F326</f>
        <v>0</v>
      </c>
      <c r="G325" s="68">
        <f>[1]функционал!F325</f>
        <v>0</v>
      </c>
      <c r="H325" s="68">
        <f>[2]функционал!F325</f>
        <v>0</v>
      </c>
    </row>
    <row r="326" spans="1:8" ht="57" thickBot="1" x14ac:dyDescent="0.35">
      <c r="A326" s="62" t="s">
        <v>38</v>
      </c>
      <c r="B326" s="94" t="s">
        <v>428</v>
      </c>
      <c r="C326" s="94" t="s">
        <v>26</v>
      </c>
      <c r="D326" s="44" t="s">
        <v>39</v>
      </c>
      <c r="E326" s="78"/>
      <c r="F326" s="69">
        <f>+F327</f>
        <v>0</v>
      </c>
      <c r="G326" s="69">
        <f>[1]функционал!F326</f>
        <v>0</v>
      </c>
      <c r="H326" s="69">
        <f>[2]функционал!F326</f>
        <v>0</v>
      </c>
    </row>
    <row r="327" spans="1:8" ht="38.25" thickBot="1" x14ac:dyDescent="0.35">
      <c r="A327" s="64" t="s">
        <v>436</v>
      </c>
      <c r="B327" s="95" t="s">
        <v>428</v>
      </c>
      <c r="C327" s="95" t="s">
        <v>26</v>
      </c>
      <c r="D327" s="31" t="s">
        <v>437</v>
      </c>
      <c r="E327" s="79"/>
      <c r="F327" s="70">
        <f>+F328</f>
        <v>0</v>
      </c>
      <c r="G327" s="70">
        <f>[1]функционал!F327</f>
        <v>0</v>
      </c>
      <c r="H327" s="70">
        <f>[2]функционал!F327</f>
        <v>0</v>
      </c>
    </row>
    <row r="328" spans="1:8" ht="132" thickBot="1" x14ac:dyDescent="0.35">
      <c r="A328" s="127" t="s">
        <v>438</v>
      </c>
      <c r="B328" s="80" t="s">
        <v>428</v>
      </c>
      <c r="C328" s="80" t="s">
        <v>26</v>
      </c>
      <c r="D328" s="59" t="s">
        <v>439</v>
      </c>
      <c r="E328" s="59">
        <v>500</v>
      </c>
      <c r="F328" s="74">
        <f>+[3]ведомственная!G134</f>
        <v>0</v>
      </c>
      <c r="G328" s="74">
        <f>[1]функционал!F328</f>
        <v>0</v>
      </c>
      <c r="H328" s="74">
        <f>[2]функционал!F328</f>
        <v>0</v>
      </c>
    </row>
    <row r="329" spans="1:8" ht="38.25" thickBot="1" x14ac:dyDescent="0.35">
      <c r="A329" s="67" t="s">
        <v>53</v>
      </c>
      <c r="B329" s="125" t="s">
        <v>428</v>
      </c>
      <c r="C329" s="125" t="s">
        <v>26</v>
      </c>
      <c r="D329" s="41" t="s">
        <v>54</v>
      </c>
      <c r="E329" s="41"/>
      <c r="F329" s="68">
        <f>+F330</f>
        <v>16639.96</v>
      </c>
      <c r="G329" s="68">
        <f>[1]функционал!F329</f>
        <v>0</v>
      </c>
      <c r="H329" s="68">
        <f>[2]функционал!F329</f>
        <v>0</v>
      </c>
    </row>
    <row r="330" spans="1:8" ht="38.25" thickBot="1" x14ac:dyDescent="0.35">
      <c r="A330" s="62" t="s">
        <v>99</v>
      </c>
      <c r="B330" s="94" t="s">
        <v>428</v>
      </c>
      <c r="C330" s="94" t="s">
        <v>26</v>
      </c>
      <c r="D330" s="44" t="s">
        <v>100</v>
      </c>
      <c r="E330" s="44"/>
      <c r="F330" s="69">
        <f>+F331</f>
        <v>16639.96</v>
      </c>
      <c r="G330" s="69">
        <f>[1]функционал!F330</f>
        <v>0</v>
      </c>
      <c r="H330" s="69">
        <f>[2]функционал!F330</f>
        <v>0</v>
      </c>
    </row>
    <row r="331" spans="1:8" ht="57" thickBot="1" x14ac:dyDescent="0.35">
      <c r="A331" s="64" t="s">
        <v>429</v>
      </c>
      <c r="B331" s="95" t="s">
        <v>428</v>
      </c>
      <c r="C331" s="95" t="s">
        <v>26</v>
      </c>
      <c r="D331" s="31" t="s">
        <v>430</v>
      </c>
      <c r="E331" s="31"/>
      <c r="F331" s="70">
        <f>+F332+F333</f>
        <v>16639.96</v>
      </c>
      <c r="G331" s="70">
        <f>[1]функционал!F331</f>
        <v>0</v>
      </c>
      <c r="H331" s="70">
        <f>[2]функционал!F331</f>
        <v>0</v>
      </c>
    </row>
    <row r="332" spans="1:8" ht="113.25" thickBot="1" x14ac:dyDescent="0.35">
      <c r="A332" s="58" t="s">
        <v>440</v>
      </c>
      <c r="B332" s="80">
        <v>14</v>
      </c>
      <c r="C332" s="80" t="s">
        <v>26</v>
      </c>
      <c r="D332" s="96" t="s">
        <v>441</v>
      </c>
      <c r="E332" s="59">
        <v>500</v>
      </c>
      <c r="F332" s="74">
        <f>+[3]ведомственная!G357</f>
        <v>16639.96</v>
      </c>
      <c r="G332" s="74">
        <f>[1]функционал!F332</f>
        <v>0</v>
      </c>
      <c r="H332" s="74">
        <f>[2]функционал!F332</f>
        <v>0</v>
      </c>
    </row>
    <row r="333" spans="1:8" ht="169.5" thickBot="1" x14ac:dyDescent="0.35">
      <c r="A333" s="58" t="s">
        <v>442</v>
      </c>
      <c r="B333" s="80">
        <v>14</v>
      </c>
      <c r="C333" s="80" t="s">
        <v>26</v>
      </c>
      <c r="D333" s="96" t="s">
        <v>443</v>
      </c>
      <c r="E333" s="59">
        <v>500</v>
      </c>
      <c r="F333" s="74">
        <f>+[3]ведомственная!G358</f>
        <v>0</v>
      </c>
      <c r="G333" s="74">
        <f>[1]функционал!F333</f>
        <v>0</v>
      </c>
      <c r="H333" s="74">
        <f>[2]функционал!F333</f>
        <v>0</v>
      </c>
    </row>
  </sheetData>
  <mergeCells count="7">
    <mergeCell ref="D1:F4"/>
    <mergeCell ref="A6:F6"/>
    <mergeCell ref="A9:A10"/>
    <mergeCell ref="B9:B10"/>
    <mergeCell ref="C9:C10"/>
    <mergeCell ref="D9:D10"/>
    <mergeCell ref="E9:E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2019-11-15T06:20:56Z</dcterms:modified>
</cp:coreProperties>
</file>