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Лист1!$A$11:$M$375</definedName>
  </definedNames>
  <calcPr calcId="152511"/>
</workbook>
</file>

<file path=xl/calcChain.xml><?xml version="1.0" encoding="utf-8"?>
<calcChain xmlns="http://schemas.openxmlformats.org/spreadsheetml/2006/main">
  <c r="G375" i="1" l="1"/>
  <c r="G370" i="1" s="1"/>
  <c r="G374" i="1"/>
  <c r="G369" i="1"/>
  <c r="G368" i="1"/>
  <c r="G362" i="1"/>
  <c r="G361" i="1" s="1"/>
  <c r="G360" i="1" s="1"/>
  <c r="G359" i="1" s="1"/>
  <c r="G356" i="1"/>
  <c r="G355" i="1" s="1"/>
  <c r="G354" i="1" s="1"/>
  <c r="G353" i="1" s="1"/>
  <c r="G352" i="1"/>
  <c r="G351" i="1"/>
  <c r="G345" i="1"/>
  <c r="G344" i="1" s="1"/>
  <c r="G343" i="1" s="1"/>
  <c r="G342" i="1" s="1"/>
  <c r="G340" i="1"/>
  <c r="G339" i="1"/>
  <c r="G338" i="1"/>
  <c r="G337" i="1" s="1"/>
  <c r="G336" i="1" s="1"/>
  <c r="G335" i="1" s="1"/>
  <c r="G331" i="1"/>
  <c r="G330" i="1" s="1"/>
  <c r="G329" i="1" s="1"/>
  <c r="G328" i="1" s="1"/>
  <c r="G327" i="1" s="1"/>
  <c r="G326" i="1" s="1"/>
  <c r="G325" i="1"/>
  <c r="J325" i="1" s="1"/>
  <c r="G324" i="1"/>
  <c r="G323" i="1"/>
  <c r="J323" i="1" s="1"/>
  <c r="G322" i="1"/>
  <c r="G321" i="1"/>
  <c r="J321" i="1" s="1"/>
  <c r="G319" i="1"/>
  <c r="G318" i="1"/>
  <c r="G317" i="1" s="1"/>
  <c r="G312" i="1" s="1"/>
  <c r="G311" i="1" s="1"/>
  <c r="G310" i="1" s="1"/>
  <c r="G316" i="1"/>
  <c r="E316" i="1"/>
  <c r="G315" i="1"/>
  <c r="J315" i="1" s="1"/>
  <c r="E315" i="1"/>
  <c r="G309" i="1"/>
  <c r="G308" i="1" s="1"/>
  <c r="G307" i="1" s="1"/>
  <c r="G306" i="1" s="1"/>
  <c r="G305" i="1" s="1"/>
  <c r="G304" i="1" s="1"/>
  <c r="G303" i="1"/>
  <c r="G302" i="1" s="1"/>
  <c r="G301" i="1"/>
  <c r="J301" i="1" s="1"/>
  <c r="G300" i="1"/>
  <c r="G294" i="1"/>
  <c r="G293" i="1" s="1"/>
  <c r="G292" i="1" s="1"/>
  <c r="G291" i="1" s="1"/>
  <c r="G290" i="1" s="1"/>
  <c r="G289" i="1"/>
  <c r="G288" i="1" s="1"/>
  <c r="G287" i="1"/>
  <c r="G286" i="1"/>
  <c r="G285" i="1"/>
  <c r="G284" i="1" s="1"/>
  <c r="G283" i="1" s="1"/>
  <c r="G282" i="1"/>
  <c r="G281" i="1" s="1"/>
  <c r="G280" i="1" s="1"/>
  <c r="G276" i="1"/>
  <c r="J276" i="1" s="1"/>
  <c r="G275" i="1"/>
  <c r="G274" i="1"/>
  <c r="G273" i="1" s="1"/>
  <c r="J273" i="1" s="1"/>
  <c r="G272" i="1"/>
  <c r="G271" i="1" s="1"/>
  <c r="G270" i="1"/>
  <c r="G269" i="1" s="1"/>
  <c r="G268" i="1" s="1"/>
  <c r="G267" i="1" s="1"/>
  <c r="G266" i="1" s="1"/>
  <c r="G265" i="1"/>
  <c r="G264" i="1"/>
  <c r="G263" i="1" s="1"/>
  <c r="G262" i="1" s="1"/>
  <c r="G261" i="1"/>
  <c r="G260" i="1"/>
  <c r="G259" i="1" s="1"/>
  <c r="G257" i="1"/>
  <c r="G256" i="1"/>
  <c r="G255" i="1"/>
  <c r="G254" i="1"/>
  <c r="G253" i="1" s="1"/>
  <c r="G252" i="1" s="1"/>
  <c r="G248" i="1"/>
  <c r="G247" i="1"/>
  <c r="G246" i="1" s="1"/>
  <c r="G245" i="1" s="1"/>
  <c r="G244" i="1" s="1"/>
  <c r="G243" i="1" s="1"/>
  <c r="G242" i="1"/>
  <c r="G241" i="1" s="1"/>
  <c r="G240" i="1"/>
  <c r="G239" i="1" s="1"/>
  <c r="G238" i="1" s="1"/>
  <c r="G236" i="1"/>
  <c r="G235" i="1" s="1"/>
  <c r="G234" i="1" s="1"/>
  <c r="G233" i="1"/>
  <c r="J233" i="1" s="1"/>
  <c r="G232" i="1"/>
  <c r="G231" i="1"/>
  <c r="J231" i="1" s="1"/>
  <c r="G230" i="1"/>
  <c r="G229" i="1"/>
  <c r="J229" i="1" s="1"/>
  <c r="G228" i="1"/>
  <c r="G227" i="1"/>
  <c r="J227" i="1" s="1"/>
  <c r="G226" i="1"/>
  <c r="G220" i="1"/>
  <c r="J220" i="1" s="1"/>
  <c r="G219" i="1"/>
  <c r="J219" i="1" s="1"/>
  <c r="G218" i="1"/>
  <c r="G216" i="1"/>
  <c r="G215" i="1"/>
  <c r="G214" i="1"/>
  <c r="G211" i="1"/>
  <c r="G210" i="1" s="1"/>
  <c r="G209" i="1" s="1"/>
  <c r="G206" i="1"/>
  <c r="J206" i="1" s="1"/>
  <c r="G205" i="1"/>
  <c r="J205" i="1" s="1"/>
  <c r="G204" i="1"/>
  <c r="G202" i="1"/>
  <c r="G201" i="1"/>
  <c r="G200" i="1"/>
  <c r="G195" i="1"/>
  <c r="J195" i="1" s="1"/>
  <c r="G194" i="1"/>
  <c r="J194" i="1" s="1"/>
  <c r="G193" i="1"/>
  <c r="J193" i="1" s="1"/>
  <c r="G192" i="1"/>
  <c r="G191" i="1"/>
  <c r="J191" i="1" s="1"/>
  <c r="G190" i="1"/>
  <c r="G186" i="1"/>
  <c r="G185" i="1"/>
  <c r="G184" i="1"/>
  <c r="G183" i="1"/>
  <c r="G182" i="1"/>
  <c r="G181" i="1"/>
  <c r="G179" i="1"/>
  <c r="J179" i="1" s="1"/>
  <c r="G178" i="1"/>
  <c r="G177" i="1"/>
  <c r="J177" i="1" s="1"/>
  <c r="G176" i="1"/>
  <c r="J176" i="1" s="1"/>
  <c r="G175" i="1"/>
  <c r="J175" i="1" s="1"/>
  <c r="G174" i="1"/>
  <c r="G173" i="1"/>
  <c r="J173" i="1" s="1"/>
  <c r="G172" i="1"/>
  <c r="J172" i="1" s="1"/>
  <c r="G171" i="1"/>
  <c r="J171" i="1" s="1"/>
  <c r="G170" i="1"/>
  <c r="G169" i="1"/>
  <c r="G168" i="1"/>
  <c r="G167" i="1"/>
  <c r="G166" i="1"/>
  <c r="G165" i="1"/>
  <c r="J165" i="1" s="1"/>
  <c r="G164" i="1"/>
  <c r="J164" i="1" s="1"/>
  <c r="G163" i="1"/>
  <c r="J163" i="1" s="1"/>
  <c r="G162" i="1"/>
  <c r="G161" i="1"/>
  <c r="G156" i="1"/>
  <c r="J156" i="1" s="1"/>
  <c r="G155" i="1"/>
  <c r="G154" i="1"/>
  <c r="J154" i="1" s="1"/>
  <c r="G153" i="1"/>
  <c r="G152" i="1"/>
  <c r="J152" i="1" s="1"/>
  <c r="G151" i="1"/>
  <c r="G150" i="1"/>
  <c r="J150" i="1" s="1"/>
  <c r="G149" i="1"/>
  <c r="G143" i="1"/>
  <c r="G138" i="1" s="1"/>
  <c r="G137" i="1" s="1"/>
  <c r="G142" i="1"/>
  <c r="G141" i="1"/>
  <c r="G140" i="1" s="1"/>
  <c r="G139" i="1" s="1"/>
  <c r="G135" i="1"/>
  <c r="G134" i="1" s="1"/>
  <c r="G133" i="1" s="1"/>
  <c r="G132" i="1" s="1"/>
  <c r="G131" i="1" s="1"/>
  <c r="G130" i="1"/>
  <c r="G129" i="1" s="1"/>
  <c r="G127" i="1"/>
  <c r="G126" i="1" s="1"/>
  <c r="G125" i="1" s="1"/>
  <c r="G124" i="1" s="1"/>
  <c r="G123" i="1"/>
  <c r="G122" i="1" s="1"/>
  <c r="G121" i="1" s="1"/>
  <c r="G120" i="1" s="1"/>
  <c r="G117" i="1"/>
  <c r="G116" i="1" s="1"/>
  <c r="G115" i="1" s="1"/>
  <c r="G114" i="1" s="1"/>
  <c r="G113" i="1" s="1"/>
  <c r="G112" i="1" s="1"/>
  <c r="G111" i="1"/>
  <c r="G110" i="1" s="1"/>
  <c r="G109" i="1" s="1"/>
  <c r="G108" i="1" s="1"/>
  <c r="G107" i="1" s="1"/>
  <c r="G106" i="1"/>
  <c r="G105" i="1" s="1"/>
  <c r="G104" i="1" s="1"/>
  <c r="G103" i="1" s="1"/>
  <c r="G102" i="1"/>
  <c r="G101" i="1" s="1"/>
  <c r="G100" i="1" s="1"/>
  <c r="G99" i="1" s="1"/>
  <c r="G97" i="1"/>
  <c r="G96" i="1" s="1"/>
  <c r="G95" i="1" s="1"/>
  <c r="G93" i="1"/>
  <c r="G91" i="1"/>
  <c r="G90" i="1" s="1"/>
  <c r="G89" i="1" s="1"/>
  <c r="G88" i="1" s="1"/>
  <c r="G86" i="1"/>
  <c r="J86" i="1" s="1"/>
  <c r="G85" i="1"/>
  <c r="G84" i="1"/>
  <c r="G83" i="1"/>
  <c r="G82" i="1"/>
  <c r="G81" i="1" s="1"/>
  <c r="G80" i="1"/>
  <c r="G79" i="1"/>
  <c r="J79" i="1" s="1"/>
  <c r="G75" i="1"/>
  <c r="G74" i="1" s="1"/>
  <c r="G70" i="1"/>
  <c r="G69" i="1" s="1"/>
  <c r="G68" i="1" s="1"/>
  <c r="G64" i="1"/>
  <c r="G63" i="1"/>
  <c r="J63" i="1" s="1"/>
  <c r="G62" i="1"/>
  <c r="J62" i="1" s="1"/>
  <c r="G61" i="1"/>
  <c r="J61" i="1" s="1"/>
  <c r="G60" i="1"/>
  <c r="G59" i="1"/>
  <c r="J59" i="1" s="1"/>
  <c r="G58" i="1"/>
  <c r="G53" i="1"/>
  <c r="G52" i="1" s="1"/>
  <c r="G51" i="1" s="1"/>
  <c r="G50" i="1" s="1"/>
  <c r="G49" i="1" s="1"/>
  <c r="G48" i="1"/>
  <c r="G47" i="1"/>
  <c r="G46" i="1" s="1"/>
  <c r="G45" i="1" s="1"/>
  <c r="G44" i="1" s="1"/>
  <c r="G43" i="1"/>
  <c r="G42" i="1" s="1"/>
  <c r="G38" i="1"/>
  <c r="J38" i="1" s="1"/>
  <c r="G37" i="1"/>
  <c r="G34" i="1"/>
  <c r="J34" i="1" s="1"/>
  <c r="G33" i="1"/>
  <c r="J33" i="1" s="1"/>
  <c r="G32" i="1"/>
  <c r="G31" i="1" s="1"/>
  <c r="G30" i="1" s="1"/>
  <c r="G27" i="1"/>
  <c r="G26" i="1" s="1"/>
  <c r="G25" i="1" s="1"/>
  <c r="G24" i="1" s="1"/>
  <c r="G23" i="1" s="1"/>
  <c r="G20" i="1"/>
  <c r="G19" i="1"/>
  <c r="I379" i="1"/>
  <c r="H379" i="1"/>
  <c r="J369" i="1"/>
  <c r="J362" i="1"/>
  <c r="J356" i="1"/>
  <c r="J352" i="1"/>
  <c r="J351" i="1"/>
  <c r="J345" i="1"/>
  <c r="J340" i="1"/>
  <c r="J339" i="1"/>
  <c r="J324" i="1"/>
  <c r="J322" i="1"/>
  <c r="J320" i="1"/>
  <c r="J319" i="1"/>
  <c r="J318" i="1"/>
  <c r="J316" i="1"/>
  <c r="J287" i="1"/>
  <c r="J286" i="1"/>
  <c r="J285" i="1"/>
  <c r="J275" i="1"/>
  <c r="J272" i="1"/>
  <c r="J271" i="1"/>
  <c r="J269" i="1"/>
  <c r="J265" i="1"/>
  <c r="J257" i="1"/>
  <c r="J255" i="1"/>
  <c r="J248" i="1"/>
  <c r="J242" i="1"/>
  <c r="J236" i="1"/>
  <c r="J232" i="1"/>
  <c r="J230" i="1"/>
  <c r="J228" i="1"/>
  <c r="J226" i="1"/>
  <c r="J216" i="1"/>
  <c r="J215" i="1"/>
  <c r="J211" i="1"/>
  <c r="J202" i="1"/>
  <c r="J201" i="1"/>
  <c r="J200" i="1"/>
  <c r="J192" i="1"/>
  <c r="J181" i="1"/>
  <c r="J178" i="1"/>
  <c r="J174" i="1"/>
  <c r="J170" i="1"/>
  <c r="J162" i="1"/>
  <c r="J155" i="1"/>
  <c r="J153" i="1"/>
  <c r="J151" i="1"/>
  <c r="J130" i="1"/>
  <c r="J127" i="1"/>
  <c r="J117" i="1"/>
  <c r="J97" i="1"/>
  <c r="J94" i="1"/>
  <c r="J93" i="1"/>
  <c r="J83" i="1"/>
  <c r="J80" i="1"/>
  <c r="J75" i="1"/>
  <c r="J70" i="1"/>
  <c r="J60" i="1"/>
  <c r="J53" i="1"/>
  <c r="J48" i="1"/>
  <c r="J47" i="1"/>
  <c r="J37" i="1"/>
  <c r="J32" i="1"/>
  <c r="J20" i="1"/>
  <c r="G18" i="1" l="1"/>
  <c r="G17" i="1" s="1"/>
  <c r="G16" i="1" s="1"/>
  <c r="G57" i="1"/>
  <c r="G56" i="1" s="1"/>
  <c r="G55" i="1" s="1"/>
  <c r="G54" i="1" s="1"/>
  <c r="G119" i="1"/>
  <c r="G334" i="1"/>
  <c r="G341" i="1"/>
  <c r="J341" i="1" s="1"/>
  <c r="G350" i="1"/>
  <c r="G349" i="1" s="1"/>
  <c r="G348" i="1" s="1"/>
  <c r="G358" i="1"/>
  <c r="G199" i="1"/>
  <c r="G213" i="1"/>
  <c r="G367" i="1"/>
  <c r="G366" i="1" s="1"/>
  <c r="G365" i="1" s="1"/>
  <c r="G160" i="1"/>
  <c r="G159" i="1" s="1"/>
  <c r="G158" i="1" s="1"/>
  <c r="G157" i="1" s="1"/>
  <c r="G128" i="1"/>
  <c r="J129" i="1"/>
  <c r="G118" i="1"/>
  <c r="G237" i="1"/>
  <c r="G373" i="1"/>
  <c r="G372" i="1" s="1"/>
  <c r="G371" i="1" s="1"/>
  <c r="J58" i="1"/>
  <c r="J82" i="1"/>
  <c r="J102" i="1"/>
  <c r="J119" i="1"/>
  <c r="J210" i="1"/>
  <c r="J282" i="1"/>
  <c r="J317" i="1"/>
  <c r="J344" i="1"/>
  <c r="J368" i="1"/>
  <c r="G15" i="1"/>
  <c r="G36" i="1"/>
  <c r="G35" i="1" s="1"/>
  <c r="G92" i="1"/>
  <c r="G148" i="1"/>
  <c r="G147" i="1" s="1"/>
  <c r="G146" i="1" s="1"/>
  <c r="G145" i="1" s="1"/>
  <c r="G203" i="1"/>
  <c r="J203" i="1" s="1"/>
  <c r="G217" i="1"/>
  <c r="G212" i="1" s="1"/>
  <c r="G208" i="1" s="1"/>
  <c r="G207" i="1" s="1"/>
  <c r="G225" i="1"/>
  <c r="G224" i="1" s="1"/>
  <c r="G278" i="1"/>
  <c r="G277" i="1" s="1"/>
  <c r="G299" i="1"/>
  <c r="G298" i="1" s="1"/>
  <c r="G297" i="1" s="1"/>
  <c r="G296" i="1" s="1"/>
  <c r="G295" i="1" s="1"/>
  <c r="G347" i="1"/>
  <c r="G364" i="1"/>
  <c r="G363" i="1" s="1"/>
  <c r="G78" i="1"/>
  <c r="G77" i="1" s="1"/>
  <c r="G76" i="1" s="1"/>
  <c r="G98" i="1"/>
  <c r="G87" i="1"/>
  <c r="G258" i="1"/>
  <c r="G251" i="1" s="1"/>
  <c r="G250" i="1" s="1"/>
  <c r="G249" i="1" s="1"/>
  <c r="J36" i="1"/>
  <c r="G41" i="1"/>
  <c r="J42" i="1"/>
  <c r="G67" i="1"/>
  <c r="G66" i="1" s="1"/>
  <c r="J68" i="1"/>
  <c r="J74" i="1"/>
  <c r="G73" i="1"/>
  <c r="G72" i="1" s="1"/>
  <c r="G71" i="1" s="1"/>
  <c r="G65" i="1"/>
  <c r="G223" i="1"/>
  <c r="G222" i="1" s="1"/>
  <c r="G221" i="1" s="1"/>
  <c r="G279" i="1"/>
  <c r="J19" i="1"/>
  <c r="J27" i="1"/>
  <c r="J43" i="1"/>
  <c r="J57" i="1"/>
  <c r="J69" i="1"/>
  <c r="J81" i="1"/>
  <c r="J123" i="1"/>
  <c r="J143" i="1"/>
  <c r="J204" i="1"/>
  <c r="J270" i="1"/>
  <c r="J274" i="1"/>
  <c r="J350" i="1"/>
  <c r="J375" i="1"/>
  <c r="G189" i="1"/>
  <c r="G188" i="1" s="1"/>
  <c r="G187" i="1" s="1"/>
  <c r="J46" i="1"/>
  <c r="J56" i="1"/>
  <c r="J85" i="1"/>
  <c r="J84" i="1"/>
  <c r="J96" i="1"/>
  <c r="J95" i="1"/>
  <c r="J101" i="1"/>
  <c r="J106" i="1"/>
  <c r="J116" i="1"/>
  <c r="J128" i="1"/>
  <c r="J135" i="1"/>
  <c r="J142" i="1"/>
  <c r="J141" i="1"/>
  <c r="J161" i="1"/>
  <c r="J199" i="1"/>
  <c r="J218" i="1"/>
  <c r="J235" i="1"/>
  <c r="J234" i="1"/>
  <c r="J246" i="1"/>
  <c r="J261" i="1"/>
  <c r="J284" i="1"/>
  <c r="J294" i="1"/>
  <c r="J309" i="1"/>
  <c r="J355" i="1"/>
  <c r="J354" i="1"/>
  <c r="J367" i="1"/>
  <c r="J366" i="1"/>
  <c r="J374" i="1"/>
  <c r="J370" i="1"/>
  <c r="J91" i="1"/>
  <c r="J111" i="1"/>
  <c r="J138" i="1"/>
  <c r="J137" i="1"/>
  <c r="J149" i="1"/>
  <c r="J214" i="1"/>
  <c r="J225" i="1"/>
  <c r="J224" i="1"/>
  <c r="J256" i="1"/>
  <c r="J264" i="1"/>
  <c r="J263" i="1"/>
  <c r="J281" i="1"/>
  <c r="J280" i="1"/>
  <c r="J289" i="1"/>
  <c r="J288" i="1"/>
  <c r="J300" i="1"/>
  <c r="J299" i="1"/>
  <c r="J331" i="1"/>
  <c r="J330" i="1"/>
  <c r="J338" i="1"/>
  <c r="J334" i="1"/>
  <c r="J361" i="1"/>
  <c r="J360" i="1"/>
  <c r="J353" i="1"/>
  <c r="J359" i="1"/>
  <c r="J365" i="1"/>
  <c r="G379" i="1"/>
  <c r="G333" i="1" l="1"/>
  <c r="G357" i="1"/>
  <c r="J357" i="1" s="1"/>
  <c r="J358" i="1"/>
  <c r="J188" i="1"/>
  <c r="J364" i="1"/>
  <c r="J217" i="1"/>
  <c r="G29" i="1"/>
  <c r="G28" i="1" s="1"/>
  <c r="J35" i="1"/>
  <c r="G346" i="1"/>
  <c r="J347" i="1"/>
  <c r="J189" i="1"/>
  <c r="G14" i="1"/>
  <c r="G13" i="1" s="1"/>
  <c r="J15" i="1"/>
  <c r="G198" i="1"/>
  <c r="G40" i="1"/>
  <c r="J41" i="1"/>
  <c r="J67" i="1"/>
  <c r="J66" i="1"/>
  <c r="J363" i="1"/>
  <c r="J187" i="1"/>
  <c r="J92" i="1"/>
  <c r="J118" i="1"/>
  <c r="J337" i="1"/>
  <c r="J312" i="1"/>
  <c r="J254" i="1"/>
  <c r="J241" i="1"/>
  <c r="J373" i="1"/>
  <c r="J308" i="1"/>
  <c r="J293" i="1"/>
  <c r="J260" i="1"/>
  <c r="J259" i="1"/>
  <c r="J245" i="1"/>
  <c r="J160" i="1"/>
  <c r="J134" i="1"/>
  <c r="J122" i="1"/>
  <c r="J115" i="1"/>
  <c r="J105" i="1"/>
  <c r="J100" i="1"/>
  <c r="J99" i="1"/>
  <c r="J73" i="1"/>
  <c r="J52" i="1"/>
  <c r="J31" i="1"/>
  <c r="J18" i="1"/>
  <c r="J278" i="1"/>
  <c r="J213" i="1"/>
  <c r="J212" i="1"/>
  <c r="J148" i="1"/>
  <c r="J110" i="1"/>
  <c r="J90" i="1"/>
  <c r="J126" i="1"/>
  <c r="J26" i="1"/>
  <c r="J14" i="1"/>
  <c r="J13" i="1"/>
  <c r="J349" i="1"/>
  <c r="J348" i="1"/>
  <c r="J329" i="1"/>
  <c r="J268" i="1"/>
  <c r="J209" i="1"/>
  <c r="J78" i="1"/>
  <c r="J45" i="1"/>
  <c r="J343" i="1"/>
  <c r="J342" i="1"/>
  <c r="J333" i="1"/>
  <c r="J298" i="1"/>
  <c r="J262" i="1"/>
  <c r="J223" i="1"/>
  <c r="J140" i="1"/>
  <c r="J139" i="1"/>
  <c r="J55" i="1"/>
  <c r="J54" i="1"/>
  <c r="J346" i="1" l="1"/>
  <c r="G332" i="1"/>
  <c r="J332" i="1" s="1"/>
  <c r="G197" i="1"/>
  <c r="J198" i="1"/>
  <c r="G39" i="1"/>
  <c r="J40" i="1"/>
  <c r="J292" i="1"/>
  <c r="J307" i="1"/>
  <c r="J372" i="1"/>
  <c r="J371" i="1"/>
  <c r="J240" i="1"/>
  <c r="J311" i="1"/>
  <c r="J310" i="1"/>
  <c r="J336" i="1"/>
  <c r="J335" i="1"/>
  <c r="J25" i="1"/>
  <c r="J125" i="1"/>
  <c r="J124" i="1"/>
  <c r="J89" i="1"/>
  <c r="J109" i="1"/>
  <c r="J147" i="1"/>
  <c r="J17" i="1"/>
  <c r="J16" i="1"/>
  <c r="J30" i="1"/>
  <c r="J51" i="1"/>
  <c r="J72" i="1"/>
  <c r="J71" i="1"/>
  <c r="J104" i="1"/>
  <c r="J114" i="1"/>
  <c r="J121" i="1"/>
  <c r="J120" i="1"/>
  <c r="J133" i="1"/>
  <c r="J159" i="1"/>
  <c r="J244" i="1"/>
  <c r="J243" i="1"/>
  <c r="J283" i="1"/>
  <c r="J279" i="1"/>
  <c r="J252" i="1"/>
  <c r="J253" i="1"/>
  <c r="J222" i="1"/>
  <c r="J221" i="1"/>
  <c r="J258" i="1"/>
  <c r="J297" i="1"/>
  <c r="J44" i="1"/>
  <c r="J77" i="1"/>
  <c r="J76" i="1"/>
  <c r="J208" i="1"/>
  <c r="J207" i="1"/>
  <c r="J267" i="1"/>
  <c r="J266" i="1"/>
  <c r="J328" i="1"/>
  <c r="G196" i="1" l="1"/>
  <c r="J197" i="1"/>
  <c r="J39" i="1"/>
  <c r="G22" i="1"/>
  <c r="G21" i="1" s="1"/>
  <c r="J251" i="1"/>
  <c r="J158" i="1"/>
  <c r="J157" i="1"/>
  <c r="J131" i="1"/>
  <c r="J132" i="1"/>
  <c r="J113" i="1"/>
  <c r="J112" i="1"/>
  <c r="J103" i="1"/>
  <c r="J50" i="1"/>
  <c r="J49" i="1"/>
  <c r="J29" i="1"/>
  <c r="J28" i="1"/>
  <c r="J145" i="1"/>
  <c r="J146" i="1"/>
  <c r="J108" i="1"/>
  <c r="J107" i="1"/>
  <c r="J88" i="1"/>
  <c r="J87" i="1"/>
  <c r="J24" i="1"/>
  <c r="J239" i="1"/>
  <c r="J306" i="1"/>
  <c r="J291" i="1"/>
  <c r="J327" i="1"/>
  <c r="J326" i="1"/>
  <c r="J296" i="1"/>
  <c r="J295" i="1"/>
  <c r="J65" i="1"/>
  <c r="G144" i="1" l="1"/>
  <c r="G136" i="1" s="1"/>
  <c r="G12" i="1" s="1"/>
  <c r="G7" i="1" s="1"/>
  <c r="J196" i="1"/>
  <c r="J290" i="1"/>
  <c r="J277" i="1"/>
  <c r="J238" i="1"/>
  <c r="J237" i="1"/>
  <c r="J23" i="1"/>
  <c r="J22" i="1"/>
  <c r="J98" i="1"/>
  <c r="J304" i="1"/>
  <c r="J305" i="1"/>
  <c r="J250" i="1"/>
  <c r="J249" i="1"/>
  <c r="J136" i="1" l="1"/>
  <c r="J144" i="1"/>
  <c r="J21" i="1"/>
  <c r="J12" i="1" l="1"/>
</calcChain>
</file>

<file path=xl/sharedStrings.xml><?xml version="1.0" encoding="utf-8"?>
<sst xmlns="http://schemas.openxmlformats.org/spreadsheetml/2006/main" count="1335" uniqueCount="472">
  <si>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</si>
  <si>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</si>
  <si>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</si>
  <si>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</si>
  <si>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</si>
  <si>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</si>
  <si>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</si>
  <si>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</si>
  <si>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2021 год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</si>
  <si>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</si>
  <si>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</si>
  <si>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</si>
  <si>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</si>
  <si>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</si>
  <si>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</si>
  <si>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</si>
  <si>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</si>
  <si>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</si>
  <si>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</si>
  <si>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</si>
  <si>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</si>
  <si>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</si>
  <si>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</si>
  <si>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</si>
  <si>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</si>
  <si>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</si>
  <si>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</si>
  <si>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</si>
  <si>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</si>
  <si>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</si>
  <si>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</si>
  <si>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</si>
  <si>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</si>
  <si>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</si>
  <si>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</si>
  <si>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</si>
  <si>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</si>
  <si>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</si>
  <si>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</si>
  <si>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</si>
  <si>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</si>
  <si>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</si>
  <si>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</si>
  <si>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</si>
  <si>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</si>
  <si>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</si>
  <si>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</si>
  <si>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</si>
  <si>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</si>
  <si>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</si>
  <si>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</si>
  <si>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</si>
  <si>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</si>
  <si>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</si>
  <si>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</si>
  <si>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</si>
  <si>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</si>
  <si>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</si>
  <si>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</si>
  <si>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</si>
  <si>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</si>
  <si>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</si>
  <si>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</si>
  <si>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</si>
  <si>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</si>
  <si>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</si>
  <si>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</si>
  <si>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</si>
  <si>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</si>
  <si>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</si>
  <si>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</si>
  <si>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</si>
  <si>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</si>
  <si>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</si>
  <si>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</si>
  <si>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</si>
  <si>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</si>
  <si>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</si>
  <si>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</si>
  <si>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</si>
  <si>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</si>
  <si>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</si>
  <si>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</si>
  <si>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</si>
  <si>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</si>
  <si>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</si>
  <si>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</si>
  <si>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</si>
  <si>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</si>
  <si>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</si>
  <si>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</si>
  <si>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</si>
  <si>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</si>
  <si>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</si>
  <si>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</si>
  <si>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</si>
  <si>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</si>
  <si>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</si>
  <si>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</si>
  <si>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</si>
  <si>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</si>
  <si>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</si>
  <si>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</si>
  <si>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</si>
  <si>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</si>
  <si>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</si>
  <si>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</si>
  <si>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</si>
  <si>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</si>
  <si>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</si>
  <si>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</si>
  <si>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</si>
  <si>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</si>
  <si>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</si>
  <si>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</si>
  <si>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</si>
  <si>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</si>
  <si>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</si>
  <si>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</si>
  <si>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</si>
  <si>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</si>
  <si>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</si>
  <si>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</si>
  <si>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</si>
  <si>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</si>
  <si>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</si>
  <si>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</si>
  <si>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</si>
  <si>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</si>
  <si>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</si>
  <si>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</si>
  <si>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</si>
  <si>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</si>
  <si>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</si>
  <si>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</si>
  <si>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</si>
  <si>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</si>
  <si>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</si>
  <si>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</si>
  <si>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</si>
  <si>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</si>
  <si>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</si>
  <si>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</si>
  <si>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</si>
  <si>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</si>
  <si>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</si>
  <si>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</si>
  <si>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</si>
  <si>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</si>
  <si>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</si>
  <si>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</si>
  <si>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</si>
  <si>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</si>
  <si>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</si>
  <si>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</si>
  <si>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</si>
  <si>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</si>
  <si>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</si>
  <si>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</si>
  <si>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</si>
  <si>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</si>
  <si>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</si>
  <si>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</si>
  <si>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</si>
  <si>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</si>
  <si>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</si>
  <si>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</si>
  <si>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</si>
  <si>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</si>
  <si>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</si>
  <si>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</si>
  <si>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</si>
  <si>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</si>
  <si>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</si>
  <si>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</si>
  <si>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</si>
  <si>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</si>
  <si>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</si>
  <si>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</si>
  <si>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</si>
  <si>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</si>
  <si>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</si>
  <si>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</si>
  <si>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</si>
  <si>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</si>
  <si>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</si>
  <si>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</si>
  <si>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</si>
  <si>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</si>
  <si>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</si>
  <si>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</si>
  <si>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</si>
  <si>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</si>
  <si>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</si>
  <si>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</si>
  <si>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</si>
  <si>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</si>
  <si>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</si>
  <si>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</si>
  <si>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</si>
  <si>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</si>
  <si>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</si>
  <si>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</si>
  <si>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</si>
  <si>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</si>
  <si>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</si>
  <si>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</si>
  <si>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</si>
  <si>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</si>
  <si>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</si>
  <si>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</si>
  <si>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</si>
  <si>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</si>
  <si>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</si>
  <si>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</si>
  <si>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</si>
  <si>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</si>
  <si>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</si>
  <si>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</si>
  <si>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</si>
  <si>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</si>
  <si>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</si>
  <si>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</si>
  <si>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</si>
  <si>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</si>
  <si>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</si>
  <si>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</si>
  <si>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</si>
  <si>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</si>
  <si>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</si>
  <si>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</si>
  <si>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</si>
  <si>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</si>
  <si>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</si>
  <si>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</si>
  <si>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</si>
  <si>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</si>
  <si>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</si>
  <si>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</si>
  <si>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</si>
  <si>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</si>
  <si>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</si>
  <si>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</si>
  <si>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</si>
  <si>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</si>
  <si>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</si>
  <si>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</si>
  <si>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</si>
  <si>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</si>
  <si>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</si>
  <si>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</si>
  <si>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</si>
  <si>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</si>
  <si>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</si>
  <si>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</si>
  <si>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</si>
  <si>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</si>
  <si>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</si>
  <si>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</si>
  <si>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</si>
  <si>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</si>
  <si>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</si>
  <si>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</si>
  <si>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</si>
  <si>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</si>
  <si>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</si>
  <si>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</si>
  <si>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</si>
  <si>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</si>
  <si>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</si>
  <si>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</si>
  <si>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</si>
  <si>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</si>
  <si>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</si>
  <si>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</si>
  <si>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</si>
  <si>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</si>
  <si>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</si>
  <si>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</si>
  <si>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</si>
  <si>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</si>
  <si>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</si>
  <si>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</si>
  <si>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</si>
  <si>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</si>
  <si>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</si>
  <si>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</si>
  <si>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</si>
  <si>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</si>
  <si>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</si>
  <si>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</si>
  <si>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</si>
  <si>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</si>
  <si>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</si>
  <si>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</si>
  <si>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</si>
  <si>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</si>
  <si>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</si>
  <si>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</si>
  <si>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</si>
  <si>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</si>
  <si>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</si>
  <si>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</si>
  <si>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</si>
  <si>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</si>
  <si>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</si>
  <si>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</si>
  <si>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</si>
  <si>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</si>
  <si>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</si>
  <si>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</si>
  <si>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</si>
  <si>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</si>
  <si>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</si>
  <si>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</si>
  <si>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</si>
  <si>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</si>
  <si>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</si>
  <si>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</si>
  <si>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</si>
  <si>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</si>
  <si>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</si>
  <si>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</si>
  <si>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</si>
  <si>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</si>
  <si>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</si>
  <si>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</si>
  <si>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</si>
  <si>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</si>
  <si>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</si>
  <si>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</si>
  <si>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</si>
  <si>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</si>
  <si>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</si>
  <si>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</si>
  <si>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</si>
  <si>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</si>
  <si>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</si>
  <si>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</si>
  <si>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</si>
  <si>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</si>
  <si>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</si>
  <si>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</si>
  <si>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</si>
  <si>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</si>
  <si>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</si>
  <si>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</si>
  <si>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</si>
  <si>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</si>
  <si>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</si>
  <si>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</si>
  <si>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</si>
  <si>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</si>
  <si>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</si>
  <si>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</si>
  <si>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</si>
  <si>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</si>
  <si>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</si>
  <si>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</si>
  <si>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</si>
  <si>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</si>
  <si>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</si>
  <si>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</si>
  <si>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</si>
  <si>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</si>
  <si>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</si>
  <si>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</si>
  <si>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</si>
  <si>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</si>
  <si>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</si>
  <si>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</si>
  <si>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</si>
  <si>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</si>
  <si>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</si>
  <si>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</si>
  <si>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</si>
  <si>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</si>
  <si>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</si>
  <si>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</si>
  <si>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</si>
  <si>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</si>
  <si>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</si>
  <si>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</si>
  <si>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</si>
  <si>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</si>
  <si>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</si>
  <si>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</si>
  <si>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</si>
  <si>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</si>
  <si>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</si>
  <si>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</si>
  <si>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</si>
  <si>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</si>
  <si>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</si>
  <si>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</si>
  <si>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</si>
  <si>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</si>
  <si>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</si>
  <si>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</si>
  <si>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</si>
  <si>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</si>
  <si>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</si>
  <si>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</si>
  <si>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</si>
  <si>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</si>
  <si>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</si>
  <si>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</si>
  <si>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</si>
  <si>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</si>
  <si>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</si>
  <si>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</si>
  <si>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</si>
  <si>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</si>
  <si>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</si>
  <si>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</si>
  <si>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</si>
  <si>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</si>
  <si>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</si>
  <si>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</si>
  <si>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</si>
  <si>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</si>
  <si>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</si>
  <si>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</si>
  <si>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</si>
  <si>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</si>
  <si>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</si>
  <si>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</si>
  <si>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</si>
  <si>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</si>
  <si>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</si>
  <si>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</si>
  <si>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</si>
  <si>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</si>
  <si>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</si>
  <si>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</si>
  <si>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</si>
  <si>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</si>
  <si>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</si>
  <si>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</si>
  <si>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</si>
  <si>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</si>
  <si>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</si>
  <si>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</si>
  <si>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</si>
  <si>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</si>
  <si>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</si>
  <si>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</si>
  <si>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</si>
  <si>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Приложение № 9                                                                                к решению Совета народных депутатов
Хохольского муниципального района
«О районном  бюджете на 2021 год и плановый период 2022 и 2023 годов" №______  от декабря 2020 г.</t>
  </si>
  <si>
    <t xml:space="preserve">Ведомственная структура
расходов районного бюджета на 2021 год и на плановый период 2022 и 2023 годов
</t>
  </si>
  <si>
    <t>2023год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</si>
  <si>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</si>
  <si>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</si>
  <si>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</si>
  <si>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</si>
  <si>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</si>
  <si>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</si>
  <si>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</si>
  <si>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</si>
  <si>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
спортивной инфраструктуры спортивно-технологическим
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</si>
  <si>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</si>
  <si>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S8750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</si>
  <si>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</si>
  <si>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</si>
  <si>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</si>
  <si>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</si>
  <si>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</si>
  <si>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</si>
  <si>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</si>
  <si>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04 L5760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</si>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</sst>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0066CC"/>
        <bgColor rgb="FF000000"/>
      </patternFill>
    </fill>
    <fill>
      <patternFill patternType="solid">
        <fgColor rgb="FFFF9900"/>
        <bgColor rgb="FF000000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7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164" fontId="0" fillId="0" borderId="0" xfId="0" applyNumberFormat="1"/>
    <xf numFmtId="0" fontId="0" fillId="2" borderId="0" xfId="0" applyFill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6" fillId="3" borderId="7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164" fontId="4" fillId="3" borderId="1" xfId="1" applyNumberFormat="1" applyFont="1" applyFill="1" applyBorder="1" applyAlignment="1">
      <alignment horizontal="center"/>
    </xf>
    <xf numFmtId="0" fontId="7" fillId="4" borderId="5" xfId="1" applyFont="1" applyFill="1" applyBorder="1" applyAlignment="1">
      <alignment horizontal="left" wrapText="1"/>
    </xf>
    <xf numFmtId="0" fontId="7" fillId="4" borderId="5" xfId="0" applyFont="1" applyFill="1" applyBorder="1" applyAlignment="1">
      <alignment horizontal="center" wrapText="1"/>
    </xf>
    <xf numFmtId="49" fontId="7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164" fontId="4" fillId="4" borderId="5" xfId="1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49" fontId="9" fillId="5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0" fontId="8" fillId="8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0" fontId="8" fillId="8" borderId="5" xfId="1" applyFont="1" applyFill="1" applyBorder="1" applyAlignment="1">
      <alignment horizontal="center" wrapText="1"/>
    </xf>
    <xf numFmtId="164" fontId="8" fillId="8" borderId="5" xfId="1" applyNumberFormat="1" applyFont="1" applyFill="1" applyBorder="1" applyAlignment="1">
      <alignment horizontal="center"/>
    </xf>
    <xf numFmtId="0" fontId="7" fillId="3" borderId="5" xfId="0" applyFont="1" applyFill="1" applyBorder="1" applyAlignment="1">
      <alignment wrapText="1"/>
    </xf>
    <xf numFmtId="0" fontId="7" fillId="3" borderId="5" xfId="0" applyFont="1" applyFill="1" applyBorder="1" applyAlignment="1">
      <alignment horizontal="center" wrapText="1"/>
    </xf>
    <xf numFmtId="164" fontId="4" fillId="3" borderId="5" xfId="0" applyNumberFormat="1" applyFont="1" applyFill="1" applyBorder="1" applyAlignment="1">
      <alignment horizontal="center"/>
    </xf>
    <xf numFmtId="49" fontId="7" fillId="5" borderId="5" xfId="1" applyNumberFormat="1" applyFont="1" applyFill="1" applyBorder="1" applyAlignment="1">
      <alignment horizontal="center" wrapText="1"/>
    </xf>
    <xf numFmtId="164" fontId="5" fillId="5" borderId="5" xfId="0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1" applyFont="1" applyFill="1" applyBorder="1" applyAlignment="1">
      <alignment horizontal="center" wrapText="1"/>
    </xf>
    <xf numFmtId="164" fontId="5" fillId="4" borderId="5" xfId="0" applyNumberFormat="1" applyFont="1" applyFill="1" applyBorder="1" applyAlignment="1">
      <alignment horizontal="center"/>
    </xf>
    <xf numFmtId="0" fontId="8" fillId="9" borderId="5" xfId="1" applyFont="1" applyFill="1" applyBorder="1" applyAlignment="1">
      <alignment horizontal="left" wrapText="1"/>
    </xf>
    <xf numFmtId="49" fontId="8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8" fillId="8" borderId="5" xfId="2" applyNumberFormat="1" applyFont="1" applyFill="1" applyBorder="1" applyAlignment="1">
      <alignment wrapText="1"/>
    </xf>
    <xf numFmtId="164" fontId="8" fillId="8" borderId="5" xfId="1" applyNumberFormat="1" applyFont="1" applyFill="1" applyBorder="1" applyAlignment="1">
      <alignment horizontal="center" wrapText="1"/>
    </xf>
    <xf numFmtId="0" fontId="8" fillId="5" borderId="5" xfId="1" applyFont="1" applyFill="1" applyBorder="1" applyAlignment="1">
      <alignment wrapText="1"/>
    </xf>
    <xf numFmtId="164" fontId="8" fillId="5" borderId="5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5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8" fillId="7" borderId="5" xfId="1" applyFont="1" applyFill="1" applyBorder="1" applyAlignment="1">
      <alignment horizontal="center"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5" borderId="5" xfId="2" applyNumberFormat="1" applyFont="1" applyFill="1" applyBorder="1" applyAlignment="1">
      <alignment wrapText="1"/>
    </xf>
    <xf numFmtId="0" fontId="8" fillId="7" borderId="5" xfId="2" applyNumberFormat="1" applyFont="1" applyFill="1" applyBorder="1" applyAlignment="1">
      <alignment wrapText="1"/>
    </xf>
    <xf numFmtId="4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7" borderId="5" xfId="0" applyNumberFormat="1" applyFont="1" applyFill="1" applyBorder="1" applyAlignment="1">
      <alignment horizontal="center" wrapText="1"/>
    </xf>
    <xf numFmtId="0" fontId="7" fillId="4" borderId="5" xfId="0" applyFont="1" applyFill="1" applyBorder="1" applyAlignment="1">
      <alignment wrapText="1"/>
    </xf>
    <xf numFmtId="49" fontId="7" fillId="4" borderId="5" xfId="0" applyNumberFormat="1" applyFont="1" applyFill="1" applyBorder="1" applyAlignment="1">
      <alignment horizontal="center" wrapText="1"/>
    </xf>
    <xf numFmtId="164" fontId="7" fillId="4" borderId="5" xfId="0" applyNumberFormat="1" applyFont="1" applyFill="1" applyBorder="1" applyAlignment="1">
      <alignment horizontal="center" wrapText="1"/>
    </xf>
    <xf numFmtId="49" fontId="8" fillId="5" borderId="5" xfId="0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justify" vertical="top" wrapText="1"/>
    </xf>
    <xf numFmtId="49" fontId="8" fillId="4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justify" vertical="top" wrapText="1"/>
    </xf>
    <xf numFmtId="0" fontId="8" fillId="5" borderId="5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wrapText="1"/>
    </xf>
    <xf numFmtId="164" fontId="4" fillId="3" borderId="5" xfId="1" applyNumberFormat="1" applyFont="1" applyFill="1" applyBorder="1" applyAlignment="1">
      <alignment horizontal="center"/>
    </xf>
    <xf numFmtId="4" fontId="8" fillId="4" borderId="5" xfId="0" applyNumberFormat="1" applyFont="1" applyFill="1" applyBorder="1" applyAlignment="1">
      <alignment horizontal="center" wrapText="1"/>
    </xf>
    <xf numFmtId="0" fontId="8" fillId="8" borderId="5" xfId="0" applyFont="1" applyFill="1" applyBorder="1" applyAlignment="1">
      <alignment horizontal="center"/>
    </xf>
    <xf numFmtId="11" fontId="8" fillId="8" borderId="5" xfId="1" applyNumberFormat="1" applyFont="1" applyFill="1" applyBorder="1" applyAlignment="1">
      <alignment horizontal="center" wrapText="1"/>
    </xf>
    <xf numFmtId="164" fontId="8" fillId="0" borderId="5" xfId="1" applyNumberFormat="1" applyFont="1" applyFill="1" applyBorder="1" applyAlignment="1">
      <alignment horizontal="center"/>
    </xf>
    <xf numFmtId="0" fontId="8" fillId="10" borderId="5" xfId="0" applyFont="1" applyFill="1" applyBorder="1" applyAlignment="1">
      <alignment wrapText="1"/>
    </xf>
    <xf numFmtId="0" fontId="8" fillId="10" borderId="5" xfId="0" applyFont="1" applyFill="1" applyBorder="1" applyAlignment="1">
      <alignment horizontal="center" wrapText="1"/>
    </xf>
    <xf numFmtId="49" fontId="8" fillId="10" borderId="5" xfId="1" applyNumberFormat="1" applyFont="1" applyFill="1" applyBorder="1" applyAlignment="1">
      <alignment horizontal="center" wrapText="1"/>
    </xf>
    <xf numFmtId="164" fontId="8" fillId="10" borderId="5" xfId="1" applyNumberFormat="1" applyFont="1" applyFill="1" applyBorder="1" applyAlignment="1">
      <alignment horizontal="center"/>
    </xf>
    <xf numFmtId="0" fontId="5" fillId="4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4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/>
    </xf>
    <xf numFmtId="49" fontId="8" fillId="8" borderId="5" xfId="0" applyNumberFormat="1" applyFont="1" applyFill="1" applyBorder="1" applyAlignment="1">
      <alignment horizontal="center"/>
    </xf>
    <xf numFmtId="164" fontId="7" fillId="3" borderId="5" xfId="0" applyNumberFormat="1" applyFont="1" applyFill="1" applyBorder="1" applyAlignment="1">
      <alignment horizontal="center" wrapText="1"/>
    </xf>
    <xf numFmtId="164" fontId="7" fillId="4" borderId="5" xfId="1" applyNumberFormat="1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165" fontId="8" fillId="8" borderId="5" xfId="0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1-2023&#1075;\&#1055;&#1056;&#1054;&#1045;&#1050;&#1058;%20&#1073;&#1102;&#1076;&#1078;&#1077;&#1090;&#1072;%20&#1085;&#1072;%202021-2023%20&#1075;.%20-%202021%20&#1056;&#1072;&#1073;&#1086;&#1095;&#1080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41;&#1070;&#1044;&#1046;&#1045;&#1058;%20&#1087;&#1086;&#1089;&#1083;&#1077;%20&#1074;&#1085;&#1077;&#1089;&#1077;&#1085;&#1080;&#1103;%20&#1080;&#1079;&#1084;&#1077;&#1085;&#1077;&#1085;&#1080;&#1081;%2011.12.18\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\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56">
          <cell r="GA56">
            <v>575757.60586999962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8">
          <cell r="F68">
            <v>464.2</v>
          </cell>
        </row>
        <row r="195">
          <cell r="F195">
            <v>2658.2999999999997</v>
          </cell>
        </row>
        <row r="196">
          <cell r="F196">
            <v>7797.7999999999993</v>
          </cell>
        </row>
        <row r="197">
          <cell r="F197">
            <v>5265.0275999999994</v>
          </cell>
        </row>
        <row r="198">
          <cell r="F198">
            <v>6921.6924000000008</v>
          </cell>
        </row>
        <row r="213">
          <cell r="F213">
            <v>1239</v>
          </cell>
        </row>
        <row r="214">
          <cell r="F214">
            <v>900</v>
          </cell>
        </row>
        <row r="215">
          <cell r="F215">
            <v>1800</v>
          </cell>
        </row>
        <row r="219">
          <cell r="F219">
            <v>2232.69</v>
          </cell>
        </row>
      </sheetData>
      <sheetData sheetId="11"/>
      <sheetData sheetId="12">
        <row r="17">
          <cell r="G17">
            <v>100</v>
          </cell>
        </row>
        <row r="21">
          <cell r="G21">
            <v>889.40159999999992</v>
          </cell>
        </row>
        <row r="22">
          <cell r="G22">
            <v>116.69999999999999</v>
          </cell>
        </row>
        <row r="23">
          <cell r="G23">
            <v>379.53300000000002</v>
          </cell>
        </row>
        <row r="24">
          <cell r="G24">
            <v>1.5</v>
          </cell>
        </row>
        <row r="25">
          <cell r="G25">
            <v>391.12079999999997</v>
          </cell>
        </row>
        <row r="26">
          <cell r="G26">
            <v>26.399999999999977</v>
          </cell>
        </row>
        <row r="27">
          <cell r="G27">
            <v>386.17320000000001</v>
          </cell>
        </row>
        <row r="28">
          <cell r="G28">
            <v>27.800000000000011</v>
          </cell>
        </row>
        <row r="32">
          <cell r="G32">
            <v>0</v>
          </cell>
        </row>
        <row r="35">
          <cell r="G35">
            <v>15337.326599999999</v>
          </cell>
        </row>
        <row r="36">
          <cell r="G36">
            <v>2293.8999999999983</v>
          </cell>
        </row>
        <row r="37">
          <cell r="G37">
            <v>23.6</v>
          </cell>
        </row>
        <row r="38">
          <cell r="G38">
            <v>2466.9517999999998</v>
          </cell>
        </row>
        <row r="40">
          <cell r="G40">
            <v>1327.6132</v>
          </cell>
        </row>
        <row r="41">
          <cell r="G41">
            <v>23</v>
          </cell>
        </row>
        <row r="43">
          <cell r="G43">
            <v>100</v>
          </cell>
        </row>
        <row r="44">
          <cell r="G44">
            <v>8611.2561999999998</v>
          </cell>
        </row>
        <row r="45">
          <cell r="G45">
            <v>4124.5</v>
          </cell>
        </row>
        <row r="46">
          <cell r="G46">
            <v>92.5</v>
          </cell>
        </row>
        <row r="50">
          <cell r="G50">
            <v>500</v>
          </cell>
        </row>
        <row r="52">
          <cell r="G52">
            <v>0</v>
          </cell>
        </row>
        <row r="56">
          <cell r="G56">
            <v>0</v>
          </cell>
        </row>
        <row r="60">
          <cell r="G60">
            <v>1018.164</v>
          </cell>
        </row>
        <row r="61">
          <cell r="G61">
            <v>252.29999999999995</v>
          </cell>
        </row>
        <row r="63">
          <cell r="G63">
            <v>199.2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8124.6</v>
          </cell>
        </row>
        <row r="69">
          <cell r="G69">
            <v>0</v>
          </cell>
        </row>
        <row r="70">
          <cell r="G70">
            <v>0</v>
          </cell>
        </row>
        <row r="73">
          <cell r="G73">
            <v>4287.3558000000003</v>
          </cell>
        </row>
        <row r="74">
          <cell r="G74">
            <v>4909.2000000000016</v>
          </cell>
        </row>
        <row r="75">
          <cell r="G75">
            <v>48.2</v>
          </cell>
        </row>
        <row r="76">
          <cell r="G76">
            <v>22104.692600000002</v>
          </cell>
        </row>
        <row r="77">
          <cell r="G77">
            <v>64.800000000000011</v>
          </cell>
        </row>
        <row r="78">
          <cell r="G78">
            <v>8168.6470950000003</v>
          </cell>
        </row>
        <row r="79">
          <cell r="G79">
            <v>377.08329999999842</v>
          </cell>
        </row>
        <row r="80">
          <cell r="G80">
            <v>31490.070469999999</v>
          </cell>
        </row>
        <row r="82">
          <cell r="G82">
            <v>781.59059999999999</v>
          </cell>
        </row>
        <row r="83">
          <cell r="G83">
            <v>13077.11</v>
          </cell>
        </row>
        <row r="84">
          <cell r="G84">
            <v>0</v>
          </cell>
        </row>
        <row r="85">
          <cell r="G85">
            <v>25332.231599999999</v>
          </cell>
        </row>
        <row r="86">
          <cell r="G86">
            <v>721.3</v>
          </cell>
        </row>
        <row r="91">
          <cell r="G91">
            <v>55986</v>
          </cell>
        </row>
        <row r="92">
          <cell r="G92">
            <v>2811.5999999999985</v>
          </cell>
        </row>
        <row r="93">
          <cell r="G93">
            <v>106089.60000000001</v>
          </cell>
        </row>
        <row r="94">
          <cell r="G94">
            <v>4026.3047999999999</v>
          </cell>
        </row>
        <row r="95">
          <cell r="G95">
            <v>65.400000000000546</v>
          </cell>
        </row>
        <row r="96">
          <cell r="G96">
            <v>982.20279999999991</v>
          </cell>
        </row>
        <row r="97">
          <cell r="G97">
            <v>389</v>
          </cell>
        </row>
        <row r="98">
          <cell r="G98">
            <v>340</v>
          </cell>
        </row>
        <row r="99">
          <cell r="G99">
            <v>1040.8</v>
          </cell>
        </row>
        <row r="100">
          <cell r="G100">
            <v>100</v>
          </cell>
        </row>
        <row r="101">
          <cell r="G101">
            <v>0</v>
          </cell>
        </row>
        <row r="103">
          <cell r="G103">
            <v>1899.6</v>
          </cell>
        </row>
        <row r="104">
          <cell r="G104">
            <v>1568.7329999999999</v>
          </cell>
        </row>
        <row r="105">
          <cell r="G105">
            <v>3137.4659999999999</v>
          </cell>
        </row>
        <row r="116">
          <cell r="G116">
            <v>11027.4192</v>
          </cell>
        </row>
        <row r="117">
          <cell r="G117">
            <v>1565.6499999999978</v>
          </cell>
        </row>
        <row r="118">
          <cell r="G118">
            <v>18</v>
          </cell>
        </row>
        <row r="119">
          <cell r="G119">
            <v>14098.271000000001</v>
          </cell>
        </row>
        <row r="120">
          <cell r="G120">
            <v>9.5</v>
          </cell>
        </row>
        <row r="122">
          <cell r="G122">
            <v>300</v>
          </cell>
        </row>
        <row r="129">
          <cell r="G129">
            <v>3736.3</v>
          </cell>
        </row>
        <row r="130">
          <cell r="G130">
            <v>250</v>
          </cell>
        </row>
        <row r="131">
          <cell r="G131">
            <v>121.49999999999999</v>
          </cell>
        </row>
        <row r="134">
          <cell r="G134">
            <v>2575.7465999999999</v>
          </cell>
        </row>
        <row r="135">
          <cell r="G135">
            <v>401.99999999999983</v>
          </cell>
        </row>
        <row r="136">
          <cell r="G136">
            <v>4.2</v>
          </cell>
        </row>
        <row r="138">
          <cell r="G138">
            <v>8748.2682000000004</v>
          </cell>
        </row>
        <row r="139">
          <cell r="G139">
            <v>1707.6999999999996</v>
          </cell>
        </row>
        <row r="140">
          <cell r="G140">
            <v>7.2</v>
          </cell>
        </row>
        <row r="143">
          <cell r="G143">
            <v>100</v>
          </cell>
        </row>
        <row r="145">
          <cell r="G145">
            <v>380</v>
          </cell>
        </row>
        <row r="146">
          <cell r="G146">
            <v>22556.708799999997</v>
          </cell>
        </row>
        <row r="151">
          <cell r="G151">
            <v>2202.5</v>
          </cell>
        </row>
        <row r="166">
          <cell r="G166">
            <v>11578</v>
          </cell>
        </row>
        <row r="167">
          <cell r="G167">
            <v>1975.4</v>
          </cell>
        </row>
        <row r="172">
          <cell r="G172">
            <v>3000</v>
          </cell>
        </row>
        <row r="174">
          <cell r="G174">
            <v>4440</v>
          </cell>
        </row>
        <row r="175">
          <cell r="G175">
            <v>5982</v>
          </cell>
        </row>
        <row r="176">
          <cell r="G176">
            <v>17415</v>
          </cell>
        </row>
        <row r="179">
          <cell r="G179">
            <v>0</v>
          </cell>
        </row>
        <row r="182">
          <cell r="G182">
            <v>4430</v>
          </cell>
        </row>
        <row r="183">
          <cell r="G183">
            <v>162</v>
          </cell>
        </row>
        <row r="186">
          <cell r="G186">
            <v>6871.3104000000003</v>
          </cell>
        </row>
        <row r="187">
          <cell r="G187">
            <v>1156.6000000000004</v>
          </cell>
        </row>
        <row r="188">
          <cell r="G188">
            <v>0</v>
          </cell>
        </row>
        <row r="193">
          <cell r="G193">
            <v>596.20000000000005</v>
          </cell>
        </row>
        <row r="197">
          <cell r="G197">
            <v>907.6</v>
          </cell>
        </row>
        <row r="202">
          <cell r="G202">
            <v>2285.5</v>
          </cell>
        </row>
        <row r="206">
          <cell r="G206">
            <v>50</v>
          </cell>
        </row>
        <row r="207">
          <cell r="G207">
            <v>650</v>
          </cell>
        </row>
        <row r="211">
          <cell r="G211">
            <v>3197.7489999999998</v>
          </cell>
        </row>
        <row r="212">
          <cell r="G212">
            <v>330.69999999999982</v>
          </cell>
        </row>
        <row r="213">
          <cell r="G213">
            <v>0</v>
          </cell>
        </row>
        <row r="214">
          <cell r="G214">
            <v>0</v>
          </cell>
        </row>
        <row r="216">
          <cell r="G216">
            <v>2551.9</v>
          </cell>
        </row>
        <row r="218">
          <cell r="G218">
            <v>35.4</v>
          </cell>
        </row>
        <row r="219">
          <cell r="G219">
            <v>808.22320000000002</v>
          </cell>
        </row>
        <row r="224">
          <cell r="G224">
            <v>74.7</v>
          </cell>
        </row>
        <row r="230">
          <cell r="G230">
            <v>11825</v>
          </cell>
        </row>
        <row r="233">
          <cell r="G233">
            <v>50</v>
          </cell>
        </row>
        <row r="235">
          <cell r="G235">
            <v>0</v>
          </cell>
        </row>
        <row r="237">
          <cell r="G237">
            <v>2666.5068000000001</v>
          </cell>
        </row>
        <row r="238">
          <cell r="G238">
            <v>167.5</v>
          </cell>
        </row>
        <row r="239">
          <cell r="G239">
            <v>3</v>
          </cell>
        </row>
        <row r="253">
          <cell r="G253">
            <v>0</v>
          </cell>
        </row>
        <row r="255">
          <cell r="G255">
            <v>14693</v>
          </cell>
        </row>
        <row r="256">
          <cell r="G256">
            <v>0</v>
          </cell>
        </row>
        <row r="259">
          <cell r="G259">
            <v>3000</v>
          </cell>
        </row>
        <row r="262">
          <cell r="G262">
            <v>0</v>
          </cell>
        </row>
        <row r="271">
          <cell r="G271">
            <v>100</v>
          </cell>
        </row>
        <row r="273">
          <cell r="G273">
            <v>0</v>
          </cell>
        </row>
        <row r="274">
          <cell r="G274">
            <v>0</v>
          </cell>
        </row>
        <row r="278">
          <cell r="G278">
            <v>37986.949399999998</v>
          </cell>
        </row>
        <row r="279">
          <cell r="G279">
            <v>1065.2</v>
          </cell>
        </row>
        <row r="280">
          <cell r="G280">
            <v>0</v>
          </cell>
        </row>
        <row r="281">
          <cell r="G281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79"/>
  <sheetViews>
    <sheetView tabSelected="1" workbookViewId="0">
      <selection sqref="A1:I375"/>
    </sheetView>
  </sheetViews>
  <sheetFormatPr defaultRowHeight="15" x14ac:dyDescent="0.2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1.28515625" customWidth="1"/>
    <col min="7" max="9" width="17.5703125" customWidth="1"/>
    <col min="10" max="10" width="11.140625" bestFit="1" customWidth="1"/>
  </cols>
  <sheetData>
    <row r="1" spans="1:10" ht="13.15" customHeight="1" x14ac:dyDescent="0.25">
      <c r="A1" s="4"/>
      <c r="B1" s="4"/>
      <c r="C1" s="4"/>
      <c r="D1" s="4"/>
      <c r="E1" s="133" t="s">
        <v>448</v>
      </c>
      <c r="F1" s="133"/>
      <c r="G1" s="133"/>
      <c r="H1" s="4"/>
      <c r="I1" s="4"/>
    </row>
    <row r="2" spans="1:10" ht="13.15" customHeight="1" x14ac:dyDescent="0.25">
      <c r="A2" s="4"/>
      <c r="B2" s="4"/>
      <c r="C2" s="4"/>
      <c r="D2" s="4"/>
      <c r="E2" s="133"/>
      <c r="F2" s="133"/>
      <c r="G2" s="133"/>
      <c r="H2" s="4"/>
      <c r="I2" s="4"/>
    </row>
    <row r="3" spans="1:10" ht="13.15" customHeight="1" x14ac:dyDescent="0.25">
      <c r="A3" s="4"/>
      <c r="B3" s="4"/>
      <c r="C3" s="4"/>
      <c r="D3" s="4"/>
      <c r="E3" s="133"/>
      <c r="F3" s="133"/>
      <c r="G3" s="133"/>
      <c r="H3" s="4"/>
      <c r="I3" s="4"/>
    </row>
    <row r="4" spans="1:10" ht="99.75" customHeight="1" x14ac:dyDescent="0.25">
      <c r="A4" s="4"/>
      <c r="B4" s="4"/>
      <c r="C4" s="4"/>
      <c r="D4" s="4"/>
      <c r="E4" s="133"/>
      <c r="F4" s="133"/>
      <c r="G4" s="133"/>
      <c r="H4" s="4"/>
      <c r="I4" s="4"/>
    </row>
    <row r="5" spans="1:10" x14ac:dyDescent="0.25">
      <c r="A5" s="4"/>
      <c r="B5" s="4"/>
      <c r="C5" s="4"/>
      <c r="D5" s="4"/>
      <c r="E5" s="4"/>
      <c r="F5" s="4"/>
      <c r="G5" s="4"/>
      <c r="H5" s="4"/>
      <c r="I5" s="4"/>
    </row>
    <row r="6" spans="1:10" ht="61.5" customHeight="1" x14ac:dyDescent="0.3">
      <c r="A6" s="134" t="s">
        <v>449</v>
      </c>
      <c r="B6" s="134"/>
      <c r="C6" s="134"/>
      <c r="D6" s="134"/>
      <c r="E6" s="134"/>
      <c r="F6" s="134"/>
      <c r="G6" s="134"/>
      <c r="H6" s="4"/>
      <c r="I6" s="4"/>
    </row>
    <row r="7" spans="1:10" ht="19.5" thickBot="1" x14ac:dyDescent="0.35">
      <c r="A7" s="4"/>
      <c r="B7" s="4"/>
      <c r="C7" s="4"/>
      <c r="D7" s="4"/>
      <c r="E7" s="4"/>
      <c r="F7" s="4"/>
      <c r="G7" s="5">
        <f>G12-[1]Райбюджет!GA56</f>
        <v>3.5195000353269279E-2</v>
      </c>
      <c r="H7" s="4"/>
      <c r="I7" s="6" t="s">
        <v>0</v>
      </c>
    </row>
    <row r="8" spans="1:10" ht="18.75" x14ac:dyDescent="0.3">
      <c r="A8" s="135" t="s">
        <v>1</v>
      </c>
      <c r="B8" s="135" t="s">
        <v>2</v>
      </c>
      <c r="C8" s="135" t="s">
        <v>3</v>
      </c>
      <c r="D8" s="135" t="s">
        <v>4</v>
      </c>
      <c r="E8" s="135" t="s">
        <v>5</v>
      </c>
      <c r="F8" s="135" t="s">
        <v>6</v>
      </c>
      <c r="G8" s="7" t="s">
        <v>7</v>
      </c>
      <c r="H8" s="7" t="s">
        <v>7</v>
      </c>
      <c r="I8" s="7" t="s">
        <v>7</v>
      </c>
    </row>
    <row r="9" spans="1:10" ht="19.5" thickBot="1" x14ac:dyDescent="0.35">
      <c r="A9" s="136"/>
      <c r="B9" s="136"/>
      <c r="C9" s="136"/>
      <c r="D9" s="136"/>
      <c r="E9" s="136"/>
      <c r="F9" s="136"/>
      <c r="G9" s="6" t="s">
        <v>8</v>
      </c>
      <c r="H9" s="6" t="s">
        <v>9</v>
      </c>
      <c r="I9" s="6" t="s">
        <v>450</v>
      </c>
    </row>
    <row r="10" spans="1:10" ht="13.9" hidden="1" customHeight="1" thickBot="1" x14ac:dyDescent="0.3">
      <c r="A10" s="4"/>
      <c r="B10" s="4"/>
      <c r="C10" s="4"/>
      <c r="D10" s="4"/>
      <c r="E10" s="4"/>
      <c r="F10" s="4"/>
      <c r="G10" s="4"/>
      <c r="H10" s="4"/>
      <c r="I10" s="4"/>
    </row>
    <row r="11" spans="1:10" ht="19.5" thickBot="1" x14ac:dyDescent="0.35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10">
        <v>7</v>
      </c>
      <c r="H11" s="10">
        <v>8</v>
      </c>
      <c r="I11" s="10">
        <v>9</v>
      </c>
    </row>
    <row r="12" spans="1:10" ht="19.5" thickBot="1" x14ac:dyDescent="0.35">
      <c r="A12" s="11" t="s">
        <v>10</v>
      </c>
      <c r="B12" s="12"/>
      <c r="C12" s="12"/>
      <c r="D12" s="12"/>
      <c r="E12" s="12"/>
      <c r="F12" s="12"/>
      <c r="G12" s="13">
        <f>+G13+G21+G136+G249+G332</f>
        <v>575757.64106499997</v>
      </c>
      <c r="H12" s="13">
        <v>543589.90553458</v>
      </c>
      <c r="I12" s="13">
        <v>527879.88978658989</v>
      </c>
      <c r="J12" s="2">
        <f>G12+H12+I12</f>
        <v>1647227.4363861699</v>
      </c>
    </row>
    <row r="13" spans="1:10" ht="38.25" thickBot="1" x14ac:dyDescent="0.35">
      <c r="A13" s="11" t="s">
        <v>11</v>
      </c>
      <c r="B13" s="14" t="s">
        <v>12</v>
      </c>
      <c r="C13" s="15"/>
      <c r="D13" s="16"/>
      <c r="E13" s="17"/>
      <c r="F13" s="16"/>
      <c r="G13" s="18">
        <f>+G14</f>
        <v>1350.6132</v>
      </c>
      <c r="H13" s="18">
        <v>1323.6132</v>
      </c>
      <c r="I13" s="18">
        <v>1371.7035299999998</v>
      </c>
      <c r="J13" s="2">
        <f t="shared" ref="J13:J77" si="0">G13+H13+I13</f>
        <v>4045.9299299999998</v>
      </c>
    </row>
    <row r="14" spans="1:10" ht="19.5" thickBot="1" x14ac:dyDescent="0.35">
      <c r="A14" s="19" t="s">
        <v>13</v>
      </c>
      <c r="B14" s="20" t="s">
        <v>12</v>
      </c>
      <c r="C14" s="21" t="s">
        <v>14</v>
      </c>
      <c r="D14" s="21"/>
      <c r="E14" s="22"/>
      <c r="F14" s="23"/>
      <c r="G14" s="24">
        <f>+G15</f>
        <v>1350.6132</v>
      </c>
      <c r="H14" s="24">
        <v>1323.6132</v>
      </c>
      <c r="I14" s="24">
        <v>1371.7035299999998</v>
      </c>
      <c r="J14" s="2">
        <f t="shared" si="0"/>
        <v>4045.9299299999998</v>
      </c>
    </row>
    <row r="15" spans="1:10" ht="57" thickBot="1" x14ac:dyDescent="0.35">
      <c r="A15" s="25" t="s">
        <v>15</v>
      </c>
      <c r="B15" s="26" t="s">
        <v>12</v>
      </c>
      <c r="C15" s="27" t="s">
        <v>14</v>
      </c>
      <c r="D15" s="27" t="s">
        <v>16</v>
      </c>
      <c r="E15" s="28"/>
      <c r="F15" s="27"/>
      <c r="G15" s="29">
        <f>+G19+G20</f>
        <v>1350.6132</v>
      </c>
      <c r="H15" s="29">
        <v>1323.6132</v>
      </c>
      <c r="I15" s="29">
        <v>1371.7035299999998</v>
      </c>
      <c r="J15" s="2">
        <f t="shared" si="0"/>
        <v>4045.9299299999998</v>
      </c>
    </row>
    <row r="16" spans="1:10" ht="38.25" thickBot="1" x14ac:dyDescent="0.35">
      <c r="A16" s="19" t="s">
        <v>17</v>
      </c>
      <c r="B16" s="30">
        <v>913</v>
      </c>
      <c r="C16" s="23" t="s">
        <v>18</v>
      </c>
      <c r="D16" s="23" t="s">
        <v>16</v>
      </c>
      <c r="E16" s="23" t="s">
        <v>19</v>
      </c>
      <c r="F16" s="23"/>
      <c r="G16" s="31">
        <f>G17</f>
        <v>1350.6132</v>
      </c>
      <c r="H16" s="31">
        <v>1323.6132</v>
      </c>
      <c r="I16" s="31">
        <v>1371.7035299999998</v>
      </c>
      <c r="J16" s="2">
        <f t="shared" si="0"/>
        <v>4045.9299299999998</v>
      </c>
    </row>
    <row r="17" spans="1:10" ht="38.25" thickBot="1" x14ac:dyDescent="0.35">
      <c r="A17" s="32" t="s">
        <v>20</v>
      </c>
      <c r="B17" s="33">
        <v>913</v>
      </c>
      <c r="C17" s="34" t="s">
        <v>14</v>
      </c>
      <c r="D17" s="34" t="s">
        <v>16</v>
      </c>
      <c r="E17" s="34" t="s">
        <v>21</v>
      </c>
      <c r="F17" s="34"/>
      <c r="G17" s="35">
        <f>G18</f>
        <v>1350.6132</v>
      </c>
      <c r="H17" s="35">
        <v>1323.6132</v>
      </c>
      <c r="I17" s="35">
        <v>1371.7035299999998</v>
      </c>
      <c r="J17" s="2">
        <f t="shared" si="0"/>
        <v>4045.9299299999998</v>
      </c>
    </row>
    <row r="18" spans="1:10" ht="57" thickBot="1" x14ac:dyDescent="0.35">
      <c r="A18" s="36" t="s">
        <v>22</v>
      </c>
      <c r="B18" s="37">
        <v>913</v>
      </c>
      <c r="C18" s="38" t="s">
        <v>14</v>
      </c>
      <c r="D18" s="38" t="s">
        <v>16</v>
      </c>
      <c r="E18" s="38" t="s">
        <v>23</v>
      </c>
      <c r="F18" s="38"/>
      <c r="G18" s="39">
        <f>G19+G20</f>
        <v>1350.6132</v>
      </c>
      <c r="H18" s="39">
        <v>1323.6132</v>
      </c>
      <c r="I18" s="39">
        <v>1371.7035299999998</v>
      </c>
      <c r="J18" s="2">
        <f t="shared" si="0"/>
        <v>4045.9299299999998</v>
      </c>
    </row>
    <row r="19" spans="1:10" ht="188.25" thickBot="1" x14ac:dyDescent="0.35">
      <c r="A19" s="40" t="s">
        <v>24</v>
      </c>
      <c r="B19" s="41" t="s">
        <v>12</v>
      </c>
      <c r="C19" s="42" t="s">
        <v>14</v>
      </c>
      <c r="D19" s="42" t="s">
        <v>16</v>
      </c>
      <c r="E19" s="43" t="s">
        <v>25</v>
      </c>
      <c r="F19" s="42" t="s">
        <v>26</v>
      </c>
      <c r="G19" s="44">
        <f>+[1]программы!G40</f>
        <v>1327.6132</v>
      </c>
      <c r="H19" s="44">
        <v>1323.6132</v>
      </c>
      <c r="I19" s="44">
        <v>1356.7035299999998</v>
      </c>
      <c r="J19" s="2">
        <f t="shared" si="0"/>
        <v>4007.9299299999998</v>
      </c>
    </row>
    <row r="20" spans="1:10" ht="132" thickBot="1" x14ac:dyDescent="0.35">
      <c r="A20" s="40" t="s">
        <v>27</v>
      </c>
      <c r="B20" s="41" t="s">
        <v>12</v>
      </c>
      <c r="C20" s="42" t="s">
        <v>14</v>
      </c>
      <c r="D20" s="42" t="s">
        <v>16</v>
      </c>
      <c r="E20" s="43" t="s">
        <v>25</v>
      </c>
      <c r="F20" s="43">
        <v>200</v>
      </c>
      <c r="G20" s="44">
        <f>+[1]программы!G41</f>
        <v>23</v>
      </c>
      <c r="H20" s="44">
        <v>0</v>
      </c>
      <c r="I20" s="44">
        <v>15</v>
      </c>
      <c r="J20" s="2">
        <f t="shared" si="0"/>
        <v>38</v>
      </c>
    </row>
    <row r="21" spans="1:10" ht="38.25" thickBot="1" x14ac:dyDescent="0.35">
      <c r="A21" s="45" t="s">
        <v>28</v>
      </c>
      <c r="B21" s="46">
        <v>914</v>
      </c>
      <c r="C21" s="16"/>
      <c r="D21" s="16"/>
      <c r="E21" s="16"/>
      <c r="F21" s="16"/>
      <c r="G21" s="47">
        <f>+G22+G65+G118+G131+G98+G112</f>
        <v>68853.206999999995</v>
      </c>
      <c r="H21" s="47">
        <v>102913.6054</v>
      </c>
      <c r="I21" s="47">
        <v>59062.372360000001</v>
      </c>
      <c r="J21" s="2">
        <f t="shared" si="0"/>
        <v>230829.18476</v>
      </c>
    </row>
    <row r="22" spans="1:10" ht="19.5" thickBot="1" x14ac:dyDescent="0.35">
      <c r="A22" s="19" t="s">
        <v>13</v>
      </c>
      <c r="B22" s="20">
        <v>914</v>
      </c>
      <c r="C22" s="21" t="s">
        <v>14</v>
      </c>
      <c r="D22" s="21"/>
      <c r="E22" s="22"/>
      <c r="F22" s="23"/>
      <c r="G22" s="24">
        <f>+G23+G28+G39+G44+G49+G54</f>
        <v>22904.606999999993</v>
      </c>
      <c r="H22" s="24">
        <v>19936.805399999997</v>
      </c>
      <c r="I22" s="24">
        <v>21265.372359999998</v>
      </c>
      <c r="J22" s="2">
        <f t="shared" si="0"/>
        <v>64106.78475999998</v>
      </c>
    </row>
    <row r="23" spans="1:10" s="3" customFormat="1" ht="38.25" thickBot="1" x14ac:dyDescent="0.35">
      <c r="A23" s="25" t="s">
        <v>29</v>
      </c>
      <c r="B23" s="27" t="s">
        <v>30</v>
      </c>
      <c r="C23" s="27" t="s">
        <v>14</v>
      </c>
      <c r="D23" s="27" t="s">
        <v>31</v>
      </c>
      <c r="E23" s="48"/>
      <c r="F23" s="27"/>
      <c r="G23" s="49">
        <f>+G24</f>
        <v>2466.9517999999998</v>
      </c>
      <c r="H23" s="49">
        <v>2461.9517999999998</v>
      </c>
      <c r="I23" s="49">
        <v>2523.500595</v>
      </c>
      <c r="J23" s="2">
        <f t="shared" si="0"/>
        <v>7452.4041949999992</v>
      </c>
    </row>
    <row r="24" spans="1:10" s="3" customFormat="1" ht="38.25" thickBot="1" x14ac:dyDescent="0.35">
      <c r="A24" s="50" t="s">
        <v>17</v>
      </c>
      <c r="B24" s="23" t="s">
        <v>30</v>
      </c>
      <c r="C24" s="23" t="s">
        <v>14</v>
      </c>
      <c r="D24" s="23" t="s">
        <v>31</v>
      </c>
      <c r="E24" s="51" t="s">
        <v>19</v>
      </c>
      <c r="F24" s="23"/>
      <c r="G24" s="52">
        <f>+G25</f>
        <v>2466.9517999999998</v>
      </c>
      <c r="H24" s="52">
        <v>2461.9517999999998</v>
      </c>
      <c r="I24" s="52">
        <v>2523.500595</v>
      </c>
      <c r="J24" s="2">
        <f t="shared" si="0"/>
        <v>7452.4041949999992</v>
      </c>
    </row>
    <row r="25" spans="1:10" s="3" customFormat="1" ht="38.25" thickBot="1" x14ac:dyDescent="0.35">
      <c r="A25" s="53" t="s">
        <v>20</v>
      </c>
      <c r="B25" s="54" t="s">
        <v>30</v>
      </c>
      <c r="C25" s="54" t="s">
        <v>14</v>
      </c>
      <c r="D25" s="54" t="s">
        <v>31</v>
      </c>
      <c r="E25" s="54" t="s">
        <v>21</v>
      </c>
      <c r="F25" s="54"/>
      <c r="G25" s="55">
        <f>+G26</f>
        <v>2466.9517999999998</v>
      </c>
      <c r="H25" s="55">
        <v>2461.9517999999998</v>
      </c>
      <c r="I25" s="55">
        <v>2523.500595</v>
      </c>
      <c r="J25" s="2">
        <f t="shared" si="0"/>
        <v>7452.4041949999992</v>
      </c>
    </row>
    <row r="26" spans="1:10" ht="57" thickBot="1" x14ac:dyDescent="0.35">
      <c r="A26" s="36" t="s">
        <v>32</v>
      </c>
      <c r="B26" s="38" t="s">
        <v>30</v>
      </c>
      <c r="C26" s="38" t="s">
        <v>14</v>
      </c>
      <c r="D26" s="38" t="s">
        <v>31</v>
      </c>
      <c r="E26" s="38" t="s">
        <v>33</v>
      </c>
      <c r="F26" s="38"/>
      <c r="G26" s="56">
        <f>G27</f>
        <v>2466.9517999999998</v>
      </c>
      <c r="H26" s="56">
        <v>2461.9517999999998</v>
      </c>
      <c r="I26" s="56">
        <v>2523.500595</v>
      </c>
      <c r="J26" s="2">
        <f t="shared" si="0"/>
        <v>7452.4041949999992</v>
      </c>
    </row>
    <row r="27" spans="1:10" ht="188.25" thickBot="1" x14ac:dyDescent="0.35">
      <c r="A27" s="57" t="s">
        <v>34</v>
      </c>
      <c r="B27" s="42" t="s">
        <v>30</v>
      </c>
      <c r="C27" s="42" t="s">
        <v>14</v>
      </c>
      <c r="D27" s="42" t="s">
        <v>31</v>
      </c>
      <c r="E27" s="43" t="s">
        <v>35</v>
      </c>
      <c r="F27" s="43">
        <v>100</v>
      </c>
      <c r="G27" s="58">
        <f>+[1]программы!G38</f>
        <v>2466.9517999999998</v>
      </c>
      <c r="H27" s="58">
        <v>2461.9517999999998</v>
      </c>
      <c r="I27" s="58">
        <v>2523.500595</v>
      </c>
      <c r="J27" s="2">
        <f t="shared" si="0"/>
        <v>7452.4041949999992</v>
      </c>
    </row>
    <row r="28" spans="1:10" ht="57" thickBot="1" x14ac:dyDescent="0.35">
      <c r="A28" s="59" t="s">
        <v>36</v>
      </c>
      <c r="B28" s="26">
        <v>914</v>
      </c>
      <c r="C28" s="27" t="s">
        <v>14</v>
      </c>
      <c r="D28" s="27" t="s">
        <v>37</v>
      </c>
      <c r="E28" s="48"/>
      <c r="F28" s="27"/>
      <c r="G28" s="60">
        <f>+G29</f>
        <v>18660.928199999995</v>
      </c>
      <c r="H28" s="60">
        <v>16140.826599999999</v>
      </c>
      <c r="I28" s="60">
        <v>17328.884764999995</v>
      </c>
      <c r="J28" s="2">
        <f t="shared" si="0"/>
        <v>52130.63956499999</v>
      </c>
    </row>
    <row r="29" spans="1:10" ht="38.25" thickBot="1" x14ac:dyDescent="0.35">
      <c r="A29" s="50" t="s">
        <v>17</v>
      </c>
      <c r="B29" s="23" t="s">
        <v>30</v>
      </c>
      <c r="C29" s="23" t="s">
        <v>14</v>
      </c>
      <c r="D29" s="23" t="s">
        <v>37</v>
      </c>
      <c r="E29" s="51" t="s">
        <v>19</v>
      </c>
      <c r="F29" s="23"/>
      <c r="G29" s="52">
        <f>+G30+G35</f>
        <v>18660.928199999995</v>
      </c>
      <c r="H29" s="52">
        <v>16140.826599999999</v>
      </c>
      <c r="I29" s="52">
        <v>17328.884764999995</v>
      </c>
      <c r="J29" s="2">
        <f t="shared" si="0"/>
        <v>52130.63956499999</v>
      </c>
    </row>
    <row r="30" spans="1:10" ht="38.25" thickBot="1" x14ac:dyDescent="0.35">
      <c r="A30" s="53" t="s">
        <v>20</v>
      </c>
      <c r="B30" s="54" t="s">
        <v>30</v>
      </c>
      <c r="C30" s="54" t="s">
        <v>14</v>
      </c>
      <c r="D30" s="54" t="s">
        <v>37</v>
      </c>
      <c r="E30" s="54" t="s">
        <v>21</v>
      </c>
      <c r="F30" s="54"/>
      <c r="G30" s="55">
        <f>+G31</f>
        <v>17654.826599999997</v>
      </c>
      <c r="H30" s="55">
        <v>16140.826599999999</v>
      </c>
      <c r="I30" s="55">
        <v>17328.884764999995</v>
      </c>
      <c r="J30" s="2">
        <f t="shared" si="0"/>
        <v>51124.537964999989</v>
      </c>
    </row>
    <row r="31" spans="1:10" ht="57" thickBot="1" x14ac:dyDescent="0.35">
      <c r="A31" s="61" t="s">
        <v>32</v>
      </c>
      <c r="B31" s="37">
        <v>914</v>
      </c>
      <c r="C31" s="38" t="s">
        <v>14</v>
      </c>
      <c r="D31" s="38" t="s">
        <v>37</v>
      </c>
      <c r="E31" s="38" t="s">
        <v>33</v>
      </c>
      <c r="F31" s="38"/>
      <c r="G31" s="62">
        <f>G32+G33+G34</f>
        <v>17654.826599999997</v>
      </c>
      <c r="H31" s="62">
        <v>16140.826599999999</v>
      </c>
      <c r="I31" s="62">
        <v>17328.884764999995</v>
      </c>
      <c r="J31" s="2">
        <f t="shared" si="0"/>
        <v>51124.537964999989</v>
      </c>
    </row>
    <row r="32" spans="1:10" ht="188.25" thickBot="1" x14ac:dyDescent="0.35">
      <c r="A32" s="57" t="s">
        <v>24</v>
      </c>
      <c r="B32" s="41">
        <v>914</v>
      </c>
      <c r="C32" s="42" t="s">
        <v>14</v>
      </c>
      <c r="D32" s="42" t="s">
        <v>37</v>
      </c>
      <c r="E32" s="43" t="s">
        <v>38</v>
      </c>
      <c r="F32" s="43">
        <v>100</v>
      </c>
      <c r="G32" s="58">
        <f>+[1]программы!G35</f>
        <v>15337.326599999999</v>
      </c>
      <c r="H32" s="58">
        <v>15322.326599999999</v>
      </c>
      <c r="I32" s="58">
        <v>15705.384764999997</v>
      </c>
      <c r="J32" s="2">
        <f t="shared" si="0"/>
        <v>46365.037964999996</v>
      </c>
    </row>
    <row r="33" spans="1:10" ht="132" thickBot="1" x14ac:dyDescent="0.35">
      <c r="A33" s="57" t="s">
        <v>27</v>
      </c>
      <c r="B33" s="41">
        <v>914</v>
      </c>
      <c r="C33" s="42" t="s">
        <v>14</v>
      </c>
      <c r="D33" s="42" t="s">
        <v>37</v>
      </c>
      <c r="E33" s="43" t="s">
        <v>38</v>
      </c>
      <c r="F33" s="43">
        <v>200</v>
      </c>
      <c r="G33" s="58">
        <f>+[1]программы!G36</f>
        <v>2293.8999999999983</v>
      </c>
      <c r="H33" s="58">
        <v>794.9</v>
      </c>
      <c r="I33" s="58">
        <v>1599.8999999999983</v>
      </c>
      <c r="J33" s="2">
        <f t="shared" si="0"/>
        <v>4688.6999999999971</v>
      </c>
    </row>
    <row r="34" spans="1:10" ht="132" thickBot="1" x14ac:dyDescent="0.35">
      <c r="A34" s="57" t="s">
        <v>39</v>
      </c>
      <c r="B34" s="41">
        <v>914</v>
      </c>
      <c r="C34" s="42" t="s">
        <v>14</v>
      </c>
      <c r="D34" s="42" t="s">
        <v>37</v>
      </c>
      <c r="E34" s="43" t="s">
        <v>38</v>
      </c>
      <c r="F34" s="43">
        <v>800</v>
      </c>
      <c r="G34" s="58">
        <f>+[1]программы!G37</f>
        <v>23.6</v>
      </c>
      <c r="H34" s="58">
        <v>23.6</v>
      </c>
      <c r="I34" s="58">
        <v>23.6</v>
      </c>
      <c r="J34" s="2">
        <f t="shared" si="0"/>
        <v>70.800000000000011</v>
      </c>
    </row>
    <row r="35" spans="1:10" ht="57" thickBot="1" x14ac:dyDescent="0.35">
      <c r="A35" s="32" t="s">
        <v>40</v>
      </c>
      <c r="B35" s="33">
        <v>914</v>
      </c>
      <c r="C35" s="34" t="s">
        <v>14</v>
      </c>
      <c r="D35" s="34" t="s">
        <v>37</v>
      </c>
      <c r="E35" s="63" t="s">
        <v>41</v>
      </c>
      <c r="F35" s="64"/>
      <c r="G35" s="65">
        <f>G36</f>
        <v>1006.1016</v>
      </c>
      <c r="H35" s="65">
        <v>0</v>
      </c>
      <c r="I35" s="65">
        <v>0</v>
      </c>
      <c r="J35" s="2">
        <f t="shared" si="0"/>
        <v>1006.1016</v>
      </c>
    </row>
    <row r="36" spans="1:10" ht="57" thickBot="1" x14ac:dyDescent="0.35">
      <c r="A36" s="61" t="s">
        <v>42</v>
      </c>
      <c r="B36" s="37">
        <v>914</v>
      </c>
      <c r="C36" s="38" t="s">
        <v>14</v>
      </c>
      <c r="D36" s="38" t="s">
        <v>37</v>
      </c>
      <c r="E36" s="66" t="s">
        <v>43</v>
      </c>
      <c r="F36" s="67"/>
      <c r="G36" s="62">
        <f>G37+G38</f>
        <v>1006.1016</v>
      </c>
      <c r="H36" s="62">
        <v>0</v>
      </c>
      <c r="I36" s="62">
        <v>0</v>
      </c>
      <c r="J36" s="2">
        <f t="shared" si="0"/>
        <v>1006.1016</v>
      </c>
    </row>
    <row r="37" spans="1:10" ht="207" thickBot="1" x14ac:dyDescent="0.35">
      <c r="A37" s="68" t="s">
        <v>44</v>
      </c>
      <c r="B37" s="41">
        <v>914</v>
      </c>
      <c r="C37" s="42" t="s">
        <v>14</v>
      </c>
      <c r="D37" s="42" t="s">
        <v>37</v>
      </c>
      <c r="E37" s="69" t="s">
        <v>45</v>
      </c>
      <c r="F37" s="43">
        <v>100</v>
      </c>
      <c r="G37" s="58">
        <f>+[1]программы!G21</f>
        <v>889.40159999999992</v>
      </c>
      <c r="H37" s="58">
        <v>0</v>
      </c>
      <c r="I37" s="58">
        <v>0</v>
      </c>
      <c r="J37" s="2">
        <f t="shared" si="0"/>
        <v>889.40159999999992</v>
      </c>
    </row>
    <row r="38" spans="1:10" ht="169.5" thickBot="1" x14ac:dyDescent="0.35">
      <c r="A38" s="68" t="s">
        <v>46</v>
      </c>
      <c r="B38" s="41">
        <v>914</v>
      </c>
      <c r="C38" s="42" t="s">
        <v>14</v>
      </c>
      <c r="D38" s="42" t="s">
        <v>37</v>
      </c>
      <c r="E38" s="69" t="s">
        <v>45</v>
      </c>
      <c r="F38" s="43">
        <v>200</v>
      </c>
      <c r="G38" s="58">
        <f>+[1]программы!G22</f>
        <v>116.69999999999999</v>
      </c>
      <c r="H38" s="58">
        <v>0</v>
      </c>
      <c r="I38" s="58">
        <v>0</v>
      </c>
      <c r="J38" s="2">
        <f t="shared" si="0"/>
        <v>116.69999999999999</v>
      </c>
    </row>
    <row r="39" spans="1:10" ht="19.5" hidden="1" thickBot="1" x14ac:dyDescent="0.35">
      <c r="A39" s="70" t="s">
        <v>47</v>
      </c>
      <c r="B39" s="26">
        <v>914</v>
      </c>
      <c r="C39" s="27" t="s">
        <v>14</v>
      </c>
      <c r="D39" s="27" t="s">
        <v>48</v>
      </c>
      <c r="E39" s="27"/>
      <c r="F39" s="27"/>
      <c r="G39" s="71">
        <f>+G40</f>
        <v>0</v>
      </c>
      <c r="H39" s="71">
        <v>0</v>
      </c>
      <c r="I39" s="71">
        <v>0</v>
      </c>
      <c r="J39" s="2">
        <f t="shared" si="0"/>
        <v>0</v>
      </c>
    </row>
    <row r="40" spans="1:10" ht="38.25" hidden="1" thickBot="1" x14ac:dyDescent="0.35">
      <c r="A40" s="50" t="s">
        <v>17</v>
      </c>
      <c r="B40" s="23" t="s">
        <v>30</v>
      </c>
      <c r="C40" s="23" t="s">
        <v>14</v>
      </c>
      <c r="D40" s="23" t="s">
        <v>48</v>
      </c>
      <c r="E40" s="51" t="s">
        <v>19</v>
      </c>
      <c r="F40" s="23"/>
      <c r="G40" s="52">
        <f>+G41</f>
        <v>0</v>
      </c>
      <c r="H40" s="52">
        <v>0</v>
      </c>
      <c r="I40" s="52">
        <v>0</v>
      </c>
      <c r="J40" s="2">
        <f t="shared" si="0"/>
        <v>0</v>
      </c>
    </row>
    <row r="41" spans="1:10" ht="38.25" hidden="1" thickBot="1" x14ac:dyDescent="0.35">
      <c r="A41" s="72" t="s">
        <v>20</v>
      </c>
      <c r="B41" s="33">
        <v>914</v>
      </c>
      <c r="C41" s="34" t="s">
        <v>14</v>
      </c>
      <c r="D41" s="34" t="s">
        <v>48</v>
      </c>
      <c r="E41" s="34" t="s">
        <v>21</v>
      </c>
      <c r="F41" s="34"/>
      <c r="G41" s="73">
        <f>+G42</f>
        <v>0</v>
      </c>
      <c r="H41" s="73">
        <v>0</v>
      </c>
      <c r="I41" s="73">
        <v>0</v>
      </c>
      <c r="J41" s="2">
        <f t="shared" si="0"/>
        <v>0</v>
      </c>
    </row>
    <row r="42" spans="1:10" ht="57" hidden="1" thickBot="1" x14ac:dyDescent="0.35">
      <c r="A42" s="74" t="s">
        <v>49</v>
      </c>
      <c r="B42" s="37">
        <v>914</v>
      </c>
      <c r="C42" s="38" t="s">
        <v>14</v>
      </c>
      <c r="D42" s="38" t="s">
        <v>48</v>
      </c>
      <c r="E42" s="38" t="s">
        <v>50</v>
      </c>
      <c r="F42" s="38"/>
      <c r="G42" s="75">
        <f>+G43</f>
        <v>0</v>
      </c>
      <c r="H42" s="75">
        <v>0</v>
      </c>
      <c r="I42" s="75">
        <v>0</v>
      </c>
      <c r="J42" s="2">
        <f t="shared" si="0"/>
        <v>0</v>
      </c>
    </row>
    <row r="43" spans="1:10" ht="75.75" hidden="1" thickBot="1" x14ac:dyDescent="0.35">
      <c r="A43" s="68" t="s">
        <v>51</v>
      </c>
      <c r="B43" s="41">
        <v>914</v>
      </c>
      <c r="C43" s="42" t="s">
        <v>14</v>
      </c>
      <c r="D43" s="42" t="s">
        <v>48</v>
      </c>
      <c r="E43" s="69" t="s">
        <v>52</v>
      </c>
      <c r="F43" s="43">
        <v>200</v>
      </c>
      <c r="G43" s="58">
        <f>[1]программы!G54</f>
        <v>0</v>
      </c>
      <c r="H43" s="58">
        <v>0</v>
      </c>
      <c r="I43" s="58">
        <v>0</v>
      </c>
      <c r="J43" s="2">
        <f t="shared" si="0"/>
        <v>0</v>
      </c>
    </row>
    <row r="44" spans="1:10" ht="19.5" hidden="1" thickBot="1" x14ac:dyDescent="0.35">
      <c r="A44" s="70" t="s">
        <v>53</v>
      </c>
      <c r="B44" s="26">
        <v>914</v>
      </c>
      <c r="C44" s="27" t="s">
        <v>14</v>
      </c>
      <c r="D44" s="27" t="s">
        <v>54</v>
      </c>
      <c r="E44" s="27"/>
      <c r="F44" s="27"/>
      <c r="G44" s="71">
        <f>+G45</f>
        <v>0</v>
      </c>
      <c r="H44" s="71">
        <v>0</v>
      </c>
      <c r="I44" s="71">
        <v>0</v>
      </c>
      <c r="J44" s="2">
        <f t="shared" si="0"/>
        <v>0</v>
      </c>
    </row>
    <row r="45" spans="1:10" ht="38.25" hidden="1" thickBot="1" x14ac:dyDescent="0.35">
      <c r="A45" s="50" t="s">
        <v>17</v>
      </c>
      <c r="B45" s="23" t="s">
        <v>30</v>
      </c>
      <c r="C45" s="23" t="s">
        <v>14</v>
      </c>
      <c r="D45" s="23" t="s">
        <v>54</v>
      </c>
      <c r="E45" s="51" t="s">
        <v>19</v>
      </c>
      <c r="F45" s="23"/>
      <c r="G45" s="52">
        <f>+G46</f>
        <v>0</v>
      </c>
      <c r="H45" s="52">
        <v>0</v>
      </c>
      <c r="I45" s="52">
        <v>0</v>
      </c>
      <c r="J45" s="2">
        <f t="shared" si="0"/>
        <v>0</v>
      </c>
    </row>
    <row r="46" spans="1:10" ht="38.25" hidden="1" thickBot="1" x14ac:dyDescent="0.35">
      <c r="A46" s="72" t="s">
        <v>20</v>
      </c>
      <c r="B46" s="33">
        <v>914</v>
      </c>
      <c r="C46" s="34" t="s">
        <v>14</v>
      </c>
      <c r="D46" s="34" t="s">
        <v>54</v>
      </c>
      <c r="E46" s="34" t="s">
        <v>21</v>
      </c>
      <c r="F46" s="34"/>
      <c r="G46" s="73">
        <f>+G47</f>
        <v>0</v>
      </c>
      <c r="H46" s="73">
        <v>0</v>
      </c>
      <c r="I46" s="73">
        <v>0</v>
      </c>
      <c r="J46" s="2">
        <f t="shared" si="0"/>
        <v>0</v>
      </c>
    </row>
    <row r="47" spans="1:10" ht="57" hidden="1" thickBot="1" x14ac:dyDescent="0.35">
      <c r="A47" s="74" t="s">
        <v>55</v>
      </c>
      <c r="B47" s="37">
        <v>914</v>
      </c>
      <c r="C47" s="38" t="s">
        <v>14</v>
      </c>
      <c r="D47" s="38" t="s">
        <v>54</v>
      </c>
      <c r="E47" s="38" t="s">
        <v>56</v>
      </c>
      <c r="F47" s="38"/>
      <c r="G47" s="75">
        <f>+G48</f>
        <v>0</v>
      </c>
      <c r="H47" s="75">
        <v>0</v>
      </c>
      <c r="I47" s="75">
        <v>0</v>
      </c>
      <c r="J47" s="2">
        <f t="shared" si="0"/>
        <v>0</v>
      </c>
    </row>
    <row r="48" spans="1:10" ht="75.75" hidden="1" thickBot="1" x14ac:dyDescent="0.35">
      <c r="A48" s="68" t="s">
        <v>57</v>
      </c>
      <c r="B48" s="41">
        <v>914</v>
      </c>
      <c r="C48" s="42" t="s">
        <v>14</v>
      </c>
      <c r="D48" s="42" t="s">
        <v>54</v>
      </c>
      <c r="E48" s="69" t="s">
        <v>58</v>
      </c>
      <c r="F48" s="43">
        <v>200</v>
      </c>
      <c r="G48" s="58">
        <f>[1]программы!G52</f>
        <v>0</v>
      </c>
      <c r="H48" s="58">
        <v>0</v>
      </c>
      <c r="I48" s="58">
        <v>0</v>
      </c>
      <c r="J48" s="2">
        <f t="shared" si="0"/>
        <v>0</v>
      </c>
    </row>
    <row r="49" spans="1:10" ht="19.5" thickBot="1" x14ac:dyDescent="0.35">
      <c r="A49" s="76" t="s">
        <v>59</v>
      </c>
      <c r="B49" s="26">
        <v>914</v>
      </c>
      <c r="C49" s="27" t="s">
        <v>14</v>
      </c>
      <c r="D49" s="27" t="s">
        <v>60</v>
      </c>
      <c r="E49" s="48"/>
      <c r="F49" s="27"/>
      <c r="G49" s="60">
        <f>+G50</f>
        <v>100</v>
      </c>
      <c r="H49" s="60">
        <v>100</v>
      </c>
      <c r="I49" s="60">
        <v>100</v>
      </c>
      <c r="J49" s="2">
        <f t="shared" si="0"/>
        <v>300</v>
      </c>
    </row>
    <row r="50" spans="1:10" ht="38.25" thickBot="1" x14ac:dyDescent="0.35">
      <c r="A50" s="50" t="s">
        <v>17</v>
      </c>
      <c r="B50" s="23" t="s">
        <v>30</v>
      </c>
      <c r="C50" s="23" t="s">
        <v>14</v>
      </c>
      <c r="D50" s="23" t="s">
        <v>60</v>
      </c>
      <c r="E50" s="51" t="s">
        <v>19</v>
      </c>
      <c r="F50" s="23"/>
      <c r="G50" s="52">
        <f>+G51</f>
        <v>100</v>
      </c>
      <c r="H50" s="52">
        <v>100</v>
      </c>
      <c r="I50" s="52">
        <v>100</v>
      </c>
      <c r="J50" s="2">
        <f t="shared" si="0"/>
        <v>300</v>
      </c>
    </row>
    <row r="51" spans="1:10" ht="38.25" thickBot="1" x14ac:dyDescent="0.35">
      <c r="A51" s="72" t="s">
        <v>20</v>
      </c>
      <c r="B51" s="33">
        <v>914</v>
      </c>
      <c r="C51" s="34" t="s">
        <v>14</v>
      </c>
      <c r="D51" s="34" t="s">
        <v>60</v>
      </c>
      <c r="E51" s="34" t="s">
        <v>21</v>
      </c>
      <c r="F51" s="34"/>
      <c r="G51" s="73">
        <f>+G52</f>
        <v>100</v>
      </c>
      <c r="H51" s="73">
        <v>100</v>
      </c>
      <c r="I51" s="73">
        <v>100</v>
      </c>
      <c r="J51" s="2">
        <f t="shared" si="0"/>
        <v>300</v>
      </c>
    </row>
    <row r="52" spans="1:10" ht="57" thickBot="1" x14ac:dyDescent="0.35">
      <c r="A52" s="77" t="s">
        <v>61</v>
      </c>
      <c r="B52" s="37">
        <v>914</v>
      </c>
      <c r="C52" s="38" t="s">
        <v>14</v>
      </c>
      <c r="D52" s="38" t="s">
        <v>60</v>
      </c>
      <c r="E52" s="38" t="s">
        <v>62</v>
      </c>
      <c r="F52" s="38"/>
      <c r="G52" s="62">
        <f>+G53</f>
        <v>100</v>
      </c>
      <c r="H52" s="62">
        <v>100</v>
      </c>
      <c r="I52" s="62">
        <v>100</v>
      </c>
      <c r="J52" s="2">
        <f t="shared" si="0"/>
        <v>300</v>
      </c>
    </row>
    <row r="53" spans="1:10" ht="94.5" thickBot="1" x14ac:dyDescent="0.35">
      <c r="A53" s="68" t="s">
        <v>63</v>
      </c>
      <c r="B53" s="41">
        <v>914</v>
      </c>
      <c r="C53" s="42" t="s">
        <v>14</v>
      </c>
      <c r="D53" s="42" t="s">
        <v>60</v>
      </c>
      <c r="E53" s="69" t="s">
        <v>64</v>
      </c>
      <c r="F53" s="69">
        <v>800</v>
      </c>
      <c r="G53" s="78">
        <f>+[1]программы!G43</f>
        <v>100</v>
      </c>
      <c r="H53" s="78">
        <v>100</v>
      </c>
      <c r="I53" s="78">
        <v>100</v>
      </c>
      <c r="J53" s="2">
        <f t="shared" si="0"/>
        <v>300</v>
      </c>
    </row>
    <row r="54" spans="1:10" ht="28.5" customHeight="1" thickBot="1" x14ac:dyDescent="0.35">
      <c r="A54" s="70" t="s">
        <v>65</v>
      </c>
      <c r="B54" s="26">
        <v>914</v>
      </c>
      <c r="C54" s="27" t="s">
        <v>14</v>
      </c>
      <c r="D54" s="27" t="s">
        <v>66</v>
      </c>
      <c r="E54" s="27"/>
      <c r="F54" s="27"/>
      <c r="G54" s="71">
        <f>+G55</f>
        <v>1676.7270000000001</v>
      </c>
      <c r="H54" s="71">
        <v>1234.027</v>
      </c>
      <c r="I54" s="71">
        <v>1312.9869999999999</v>
      </c>
      <c r="J54" s="2">
        <f t="shared" si="0"/>
        <v>4223.741</v>
      </c>
    </row>
    <row r="55" spans="1:10" ht="38.25" thickBot="1" x14ac:dyDescent="0.35">
      <c r="A55" s="50" t="s">
        <v>17</v>
      </c>
      <c r="B55" s="23" t="s">
        <v>30</v>
      </c>
      <c r="C55" s="23" t="s">
        <v>14</v>
      </c>
      <c r="D55" s="23" t="s">
        <v>66</v>
      </c>
      <c r="E55" s="51" t="s">
        <v>19</v>
      </c>
      <c r="F55" s="23"/>
      <c r="G55" s="52">
        <f>+G56</f>
        <v>1676.7270000000001</v>
      </c>
      <c r="H55" s="52">
        <v>1234.027</v>
      </c>
      <c r="I55" s="52">
        <v>1312.9869999999999</v>
      </c>
      <c r="J55" s="2">
        <f t="shared" si="0"/>
        <v>4223.741</v>
      </c>
    </row>
    <row r="56" spans="1:10" ht="57" thickBot="1" x14ac:dyDescent="0.35">
      <c r="A56" s="72" t="s">
        <v>40</v>
      </c>
      <c r="B56" s="33">
        <v>914</v>
      </c>
      <c r="C56" s="34" t="s">
        <v>14</v>
      </c>
      <c r="D56" s="34" t="s">
        <v>66</v>
      </c>
      <c r="E56" s="34" t="s">
        <v>41</v>
      </c>
      <c r="F56" s="34"/>
      <c r="G56" s="73">
        <f>+G57</f>
        <v>1676.7270000000001</v>
      </c>
      <c r="H56" s="73">
        <v>1234.027</v>
      </c>
      <c r="I56" s="73">
        <v>1312.9869999999999</v>
      </c>
      <c r="J56" s="2">
        <f t="shared" si="0"/>
        <v>4223.741</v>
      </c>
    </row>
    <row r="57" spans="1:10" ht="57" thickBot="1" x14ac:dyDescent="0.35">
      <c r="A57" s="74" t="s">
        <v>42</v>
      </c>
      <c r="B57" s="37">
        <v>914</v>
      </c>
      <c r="C57" s="38" t="s">
        <v>14</v>
      </c>
      <c r="D57" s="38" t="s">
        <v>66</v>
      </c>
      <c r="E57" s="38" t="s">
        <v>43</v>
      </c>
      <c r="F57" s="38"/>
      <c r="G57" s="75">
        <f>+G58+G59+G60+G61+G62+G63+G64</f>
        <v>1676.7270000000001</v>
      </c>
      <c r="H57" s="75">
        <v>1234.027</v>
      </c>
      <c r="I57" s="75">
        <v>1312.9869999999999</v>
      </c>
      <c r="J57" s="2">
        <f t="shared" si="0"/>
        <v>4223.741</v>
      </c>
    </row>
    <row r="58" spans="1:10" ht="188.25" thickBot="1" x14ac:dyDescent="0.35">
      <c r="A58" s="68" t="s">
        <v>67</v>
      </c>
      <c r="B58" s="41">
        <v>914</v>
      </c>
      <c r="C58" s="42" t="s">
        <v>14</v>
      </c>
      <c r="D58" s="42" t="s">
        <v>66</v>
      </c>
      <c r="E58" s="69" t="s">
        <v>68</v>
      </c>
      <c r="F58" s="43">
        <v>100</v>
      </c>
      <c r="G58" s="58">
        <f>+[1]программы!G23</f>
        <v>379.53300000000002</v>
      </c>
      <c r="H58" s="58">
        <v>379.53300000000002</v>
      </c>
      <c r="I58" s="58">
        <v>392.553</v>
      </c>
      <c r="J58" s="2">
        <f t="shared" si="0"/>
        <v>1151.6190000000001</v>
      </c>
    </row>
    <row r="59" spans="1:10" ht="132" thickBot="1" x14ac:dyDescent="0.35">
      <c r="A59" s="68" t="s">
        <v>69</v>
      </c>
      <c r="B59" s="41">
        <v>914</v>
      </c>
      <c r="C59" s="42" t="s">
        <v>14</v>
      </c>
      <c r="D59" s="42" t="s">
        <v>66</v>
      </c>
      <c r="E59" s="69" t="s">
        <v>68</v>
      </c>
      <c r="F59" s="43">
        <v>200</v>
      </c>
      <c r="G59" s="58">
        <f>+[1]программы!G24</f>
        <v>1.5</v>
      </c>
      <c r="H59" s="58">
        <v>5.5</v>
      </c>
      <c r="I59" s="58">
        <v>8.3999999999999773</v>
      </c>
      <c r="J59" s="2">
        <f t="shared" si="0"/>
        <v>15.399999999999977</v>
      </c>
    </row>
    <row r="60" spans="1:10" ht="225.75" thickBot="1" x14ac:dyDescent="0.35">
      <c r="A60" s="68" t="s">
        <v>70</v>
      </c>
      <c r="B60" s="41">
        <v>914</v>
      </c>
      <c r="C60" s="42" t="s">
        <v>14</v>
      </c>
      <c r="D60" s="42" t="s">
        <v>66</v>
      </c>
      <c r="E60" s="69" t="s">
        <v>71</v>
      </c>
      <c r="F60" s="69">
        <v>100</v>
      </c>
      <c r="G60" s="79">
        <f>+[1]программы!G25</f>
        <v>391.12079999999997</v>
      </c>
      <c r="H60" s="79">
        <v>391.12079999999997</v>
      </c>
      <c r="I60" s="79">
        <v>404.14079999999996</v>
      </c>
      <c r="J60" s="2">
        <f t="shared" si="0"/>
        <v>1186.3824</v>
      </c>
    </row>
    <row r="61" spans="1:10" ht="169.5" thickBot="1" x14ac:dyDescent="0.35">
      <c r="A61" s="68" t="s">
        <v>72</v>
      </c>
      <c r="B61" s="41">
        <v>914</v>
      </c>
      <c r="C61" s="42" t="s">
        <v>14</v>
      </c>
      <c r="D61" s="42" t="s">
        <v>66</v>
      </c>
      <c r="E61" s="69" t="s">
        <v>71</v>
      </c>
      <c r="F61" s="69">
        <v>200</v>
      </c>
      <c r="G61" s="79">
        <f>+[1]программы!G26</f>
        <v>26.399999999999977</v>
      </c>
      <c r="H61" s="79">
        <v>38.899999999999977</v>
      </c>
      <c r="I61" s="79">
        <v>73.899999999999977</v>
      </c>
      <c r="J61" s="2">
        <f t="shared" si="0"/>
        <v>139.19999999999993</v>
      </c>
    </row>
    <row r="62" spans="1:10" ht="207" thickBot="1" x14ac:dyDescent="0.35">
      <c r="A62" s="68" t="s">
        <v>73</v>
      </c>
      <c r="B62" s="41">
        <v>914</v>
      </c>
      <c r="C62" s="42" t="s">
        <v>14</v>
      </c>
      <c r="D62" s="42" t="s">
        <v>66</v>
      </c>
      <c r="E62" s="69" t="s">
        <v>74</v>
      </c>
      <c r="F62" s="69">
        <v>100</v>
      </c>
      <c r="G62" s="79">
        <f>+[1]программы!G27</f>
        <v>386.17320000000001</v>
      </c>
      <c r="H62" s="79">
        <v>386.17320000000001</v>
      </c>
      <c r="I62" s="79">
        <v>399.19320000000005</v>
      </c>
      <c r="J62" s="2">
        <f t="shared" si="0"/>
        <v>1171.5396000000001</v>
      </c>
    </row>
    <row r="63" spans="1:10" ht="169.5" thickBot="1" x14ac:dyDescent="0.35">
      <c r="A63" s="68" t="s">
        <v>75</v>
      </c>
      <c r="B63" s="41">
        <v>914</v>
      </c>
      <c r="C63" s="42" t="s">
        <v>14</v>
      </c>
      <c r="D63" s="42" t="s">
        <v>66</v>
      </c>
      <c r="E63" s="69" t="s">
        <v>74</v>
      </c>
      <c r="F63" s="69">
        <v>200</v>
      </c>
      <c r="G63" s="79">
        <f>+[1]программы!G28</f>
        <v>27.800000000000011</v>
      </c>
      <c r="H63" s="79">
        <v>32.800000000000011</v>
      </c>
      <c r="I63" s="79">
        <v>34.800000000000011</v>
      </c>
      <c r="J63" s="2">
        <f t="shared" si="0"/>
        <v>95.400000000000034</v>
      </c>
    </row>
    <row r="64" spans="1:10" ht="132" thickBot="1" x14ac:dyDescent="0.35">
      <c r="A64" s="68" t="s">
        <v>451</v>
      </c>
      <c r="B64" s="41">
        <v>914</v>
      </c>
      <c r="C64" s="42" t="s">
        <v>14</v>
      </c>
      <c r="D64" s="42" t="s">
        <v>66</v>
      </c>
      <c r="E64" s="69"/>
      <c r="F64" s="69">
        <v>200</v>
      </c>
      <c r="G64" s="79">
        <f>[1]функционал!F68</f>
        <v>464.2</v>
      </c>
      <c r="H64" s="79">
        <v>0</v>
      </c>
      <c r="I64" s="79">
        <v>0</v>
      </c>
      <c r="J64" s="2"/>
    </row>
    <row r="65" spans="1:10" ht="19.5" thickBot="1" x14ac:dyDescent="0.35">
      <c r="A65" s="19" t="s">
        <v>76</v>
      </c>
      <c r="B65" s="30">
        <v>914</v>
      </c>
      <c r="C65" s="21" t="s">
        <v>37</v>
      </c>
      <c r="D65" s="21"/>
      <c r="E65" s="21"/>
      <c r="F65" s="23"/>
      <c r="G65" s="24">
        <f>+G87+G76+G71+G66</f>
        <v>29592.7</v>
      </c>
      <c r="H65" s="24">
        <v>31193.7</v>
      </c>
      <c r="I65" s="24">
        <v>31983.7</v>
      </c>
      <c r="J65" s="2">
        <f t="shared" si="0"/>
        <v>92770.1</v>
      </c>
    </row>
    <row r="66" spans="1:10" ht="19.5" thickBot="1" x14ac:dyDescent="0.35">
      <c r="A66" s="25" t="s">
        <v>77</v>
      </c>
      <c r="B66" s="26">
        <v>914</v>
      </c>
      <c r="C66" s="27" t="s">
        <v>37</v>
      </c>
      <c r="D66" s="27" t="s">
        <v>14</v>
      </c>
      <c r="E66" s="48"/>
      <c r="F66" s="27"/>
      <c r="G66" s="80">
        <f>G67</f>
        <v>74.7</v>
      </c>
      <c r="H66" s="80">
        <v>74.7</v>
      </c>
      <c r="I66" s="80">
        <v>74.7</v>
      </c>
      <c r="J66" s="2">
        <f t="shared" si="0"/>
        <v>224.10000000000002</v>
      </c>
    </row>
    <row r="67" spans="1:10" ht="38.25" thickBot="1" x14ac:dyDescent="0.35">
      <c r="A67" s="50" t="s">
        <v>78</v>
      </c>
      <c r="B67" s="30">
        <v>914</v>
      </c>
      <c r="C67" s="23" t="s">
        <v>37</v>
      </c>
      <c r="D67" s="23" t="s">
        <v>14</v>
      </c>
      <c r="E67" s="23" t="s">
        <v>79</v>
      </c>
      <c r="F67" s="23"/>
      <c r="G67" s="24">
        <f>G68</f>
        <v>74.7</v>
      </c>
      <c r="H67" s="24">
        <v>74.7</v>
      </c>
      <c r="I67" s="24">
        <v>74.7</v>
      </c>
      <c r="J67" s="2">
        <f t="shared" si="0"/>
        <v>224.10000000000002</v>
      </c>
    </row>
    <row r="68" spans="1:10" ht="75.75" thickBot="1" x14ac:dyDescent="0.35">
      <c r="A68" s="32" t="s">
        <v>80</v>
      </c>
      <c r="B68" s="33">
        <v>914</v>
      </c>
      <c r="C68" s="34" t="s">
        <v>37</v>
      </c>
      <c r="D68" s="34" t="s">
        <v>14</v>
      </c>
      <c r="E68" s="34" t="s">
        <v>81</v>
      </c>
      <c r="F68" s="34"/>
      <c r="G68" s="81">
        <f>G69</f>
        <v>74.7</v>
      </c>
      <c r="H68" s="81">
        <v>74.7</v>
      </c>
      <c r="I68" s="81">
        <v>74.7</v>
      </c>
      <c r="J68" s="2">
        <f t="shared" si="0"/>
        <v>224.10000000000002</v>
      </c>
    </row>
    <row r="69" spans="1:10" ht="57" thickBot="1" x14ac:dyDescent="0.35">
      <c r="A69" s="36" t="s">
        <v>82</v>
      </c>
      <c r="B69" s="37">
        <v>914</v>
      </c>
      <c r="C69" s="38" t="s">
        <v>37</v>
      </c>
      <c r="D69" s="38" t="s">
        <v>14</v>
      </c>
      <c r="E69" s="38" t="s">
        <v>83</v>
      </c>
      <c r="F69" s="38"/>
      <c r="G69" s="82">
        <f>G70</f>
        <v>74.7</v>
      </c>
      <c r="H69" s="82">
        <v>74.7</v>
      </c>
      <c r="I69" s="82">
        <v>74.7</v>
      </c>
      <c r="J69" s="2">
        <f t="shared" si="0"/>
        <v>224.10000000000002</v>
      </c>
    </row>
    <row r="70" spans="1:10" ht="169.5" thickBot="1" x14ac:dyDescent="0.35">
      <c r="A70" s="68" t="s">
        <v>84</v>
      </c>
      <c r="B70" s="41">
        <v>914</v>
      </c>
      <c r="C70" s="42" t="s">
        <v>37</v>
      </c>
      <c r="D70" s="42" t="s">
        <v>14</v>
      </c>
      <c r="E70" s="42" t="s">
        <v>85</v>
      </c>
      <c r="F70" s="83" t="s">
        <v>86</v>
      </c>
      <c r="G70" s="1">
        <f>[1]программы!G224</f>
        <v>74.7</v>
      </c>
      <c r="H70" s="1">
        <v>74.7</v>
      </c>
      <c r="I70" s="1">
        <v>74.7</v>
      </c>
      <c r="J70" s="2">
        <f t="shared" si="0"/>
        <v>224.10000000000002</v>
      </c>
    </row>
    <row r="71" spans="1:10" ht="19.5" hidden="1" thickBot="1" x14ac:dyDescent="0.35">
      <c r="A71" s="25" t="s">
        <v>87</v>
      </c>
      <c r="B71" s="26">
        <v>914</v>
      </c>
      <c r="C71" s="27" t="s">
        <v>37</v>
      </c>
      <c r="D71" s="27" t="s">
        <v>88</v>
      </c>
      <c r="E71" s="48"/>
      <c r="F71" s="27"/>
      <c r="G71" s="80">
        <f>+G72</f>
        <v>0</v>
      </c>
      <c r="H71" s="80">
        <v>0</v>
      </c>
      <c r="I71" s="80">
        <v>0</v>
      </c>
      <c r="J71" s="2">
        <f t="shared" si="0"/>
        <v>0</v>
      </c>
    </row>
    <row r="72" spans="1:10" ht="38.25" hidden="1" thickBot="1" x14ac:dyDescent="0.35">
      <c r="A72" s="50" t="s">
        <v>89</v>
      </c>
      <c r="B72" s="30">
        <v>914</v>
      </c>
      <c r="C72" s="23" t="s">
        <v>37</v>
      </c>
      <c r="D72" s="23" t="s">
        <v>88</v>
      </c>
      <c r="E72" s="23" t="s">
        <v>90</v>
      </c>
      <c r="F72" s="23"/>
      <c r="G72" s="24">
        <f>+G73</f>
        <v>0</v>
      </c>
      <c r="H72" s="24">
        <v>0</v>
      </c>
      <c r="I72" s="24">
        <v>0</v>
      </c>
      <c r="J72" s="2">
        <f t="shared" si="0"/>
        <v>0</v>
      </c>
    </row>
    <row r="73" spans="1:10" ht="46.5" hidden="1" customHeight="1" thickBot="1" x14ac:dyDescent="0.35">
      <c r="A73" s="32" t="s">
        <v>91</v>
      </c>
      <c r="B73" s="33">
        <v>914</v>
      </c>
      <c r="C73" s="34" t="s">
        <v>37</v>
      </c>
      <c r="D73" s="34" t="s">
        <v>88</v>
      </c>
      <c r="E73" s="34" t="s">
        <v>92</v>
      </c>
      <c r="F73" s="34"/>
      <c r="G73" s="81">
        <f>+G74</f>
        <v>0</v>
      </c>
      <c r="H73" s="81">
        <v>0</v>
      </c>
      <c r="I73" s="81">
        <v>0</v>
      </c>
      <c r="J73" s="2">
        <f t="shared" si="0"/>
        <v>0</v>
      </c>
    </row>
    <row r="74" spans="1:10" ht="38.25" hidden="1" thickBot="1" x14ac:dyDescent="0.35">
      <c r="A74" s="36" t="s">
        <v>93</v>
      </c>
      <c r="B74" s="37">
        <v>914</v>
      </c>
      <c r="C74" s="38" t="s">
        <v>37</v>
      </c>
      <c r="D74" s="38" t="s">
        <v>88</v>
      </c>
      <c r="E74" s="38" t="s">
        <v>94</v>
      </c>
      <c r="F74" s="38"/>
      <c r="G74" s="82">
        <f>+G75</f>
        <v>0</v>
      </c>
      <c r="H74" s="82">
        <v>0</v>
      </c>
      <c r="I74" s="82">
        <v>0</v>
      </c>
      <c r="J74" s="2">
        <f t="shared" si="0"/>
        <v>0</v>
      </c>
    </row>
    <row r="75" spans="1:10" ht="132" hidden="1" thickBot="1" x14ac:dyDescent="0.35">
      <c r="A75" s="68" t="s">
        <v>95</v>
      </c>
      <c r="B75" s="41">
        <v>914</v>
      </c>
      <c r="C75" s="42" t="s">
        <v>37</v>
      </c>
      <c r="D75" s="42" t="s">
        <v>88</v>
      </c>
      <c r="E75" s="42" t="s">
        <v>96</v>
      </c>
      <c r="F75" s="83" t="s">
        <v>97</v>
      </c>
      <c r="G75" s="1">
        <f>+[1]программы!G262</f>
        <v>0</v>
      </c>
      <c r="H75" s="1">
        <v>0</v>
      </c>
      <c r="I75" s="1">
        <v>0</v>
      </c>
      <c r="J75" s="2">
        <f t="shared" si="0"/>
        <v>0</v>
      </c>
    </row>
    <row r="76" spans="1:10" ht="19.5" thickBot="1" x14ac:dyDescent="0.35">
      <c r="A76" s="25" t="s">
        <v>98</v>
      </c>
      <c r="B76" s="26">
        <v>914</v>
      </c>
      <c r="C76" s="27" t="s">
        <v>37</v>
      </c>
      <c r="D76" s="27" t="s">
        <v>99</v>
      </c>
      <c r="E76" s="48"/>
      <c r="F76" s="27"/>
      <c r="G76" s="80">
        <f>G77</f>
        <v>17693</v>
      </c>
      <c r="H76" s="80">
        <v>19294</v>
      </c>
      <c r="I76" s="80">
        <v>20084</v>
      </c>
      <c r="J76" s="2">
        <f t="shared" si="0"/>
        <v>57071</v>
      </c>
    </row>
    <row r="77" spans="1:10" ht="38.25" thickBot="1" x14ac:dyDescent="0.35">
      <c r="A77" s="50" t="s">
        <v>89</v>
      </c>
      <c r="B77" s="30">
        <v>914</v>
      </c>
      <c r="C77" s="23" t="s">
        <v>37</v>
      </c>
      <c r="D77" s="23" t="s">
        <v>99</v>
      </c>
      <c r="E77" s="23" t="s">
        <v>90</v>
      </c>
      <c r="F77" s="23"/>
      <c r="G77" s="84">
        <f>G78</f>
        <v>17693</v>
      </c>
      <c r="H77" s="84">
        <v>19294</v>
      </c>
      <c r="I77" s="84">
        <v>20084</v>
      </c>
      <c r="J77" s="2">
        <f t="shared" si="0"/>
        <v>57071</v>
      </c>
    </row>
    <row r="78" spans="1:10" ht="48.75" customHeight="1" thickBot="1" x14ac:dyDescent="0.35">
      <c r="A78" s="32" t="s">
        <v>91</v>
      </c>
      <c r="B78" s="33">
        <v>914</v>
      </c>
      <c r="C78" s="34" t="s">
        <v>37</v>
      </c>
      <c r="D78" s="34" t="s">
        <v>99</v>
      </c>
      <c r="E78" s="34" t="s">
        <v>92</v>
      </c>
      <c r="F78" s="34"/>
      <c r="G78" s="81">
        <f>G81+G84+G79</f>
        <v>17693</v>
      </c>
      <c r="H78" s="81">
        <v>19294</v>
      </c>
      <c r="I78" s="81">
        <v>20084</v>
      </c>
      <c r="J78" s="2">
        <f t="shared" ref="J78:J141" si="1">G78+H78+I78</f>
        <v>57071</v>
      </c>
    </row>
    <row r="79" spans="1:10" ht="48.75" hidden="1" customHeight="1" thickBot="1" x14ac:dyDescent="0.35">
      <c r="A79" s="36" t="s">
        <v>100</v>
      </c>
      <c r="B79" s="37">
        <v>914</v>
      </c>
      <c r="C79" s="38" t="s">
        <v>37</v>
      </c>
      <c r="D79" s="38" t="s">
        <v>99</v>
      </c>
      <c r="E79" s="38" t="s">
        <v>101</v>
      </c>
      <c r="F79" s="38"/>
      <c r="G79" s="82">
        <f>G80</f>
        <v>0</v>
      </c>
      <c r="H79" s="82">
        <v>0</v>
      </c>
      <c r="I79" s="82">
        <v>0</v>
      </c>
      <c r="J79" s="2">
        <f t="shared" si="1"/>
        <v>0</v>
      </c>
    </row>
    <row r="80" spans="1:10" ht="188.25" hidden="1" thickBot="1" x14ac:dyDescent="0.35">
      <c r="A80" s="40" t="s">
        <v>102</v>
      </c>
      <c r="B80" s="41">
        <v>914</v>
      </c>
      <c r="C80" s="42" t="s">
        <v>37</v>
      </c>
      <c r="D80" s="42" t="s">
        <v>99</v>
      </c>
      <c r="E80" s="43" t="s">
        <v>103</v>
      </c>
      <c r="F80" s="42" t="s">
        <v>86</v>
      </c>
      <c r="G80" s="44">
        <f>[1]программы!G253</f>
        <v>0</v>
      </c>
      <c r="H80" s="44">
        <v>0</v>
      </c>
      <c r="I80" s="44">
        <v>0</v>
      </c>
      <c r="J80" s="2">
        <f t="shared" si="1"/>
        <v>0</v>
      </c>
    </row>
    <row r="81" spans="1:10" ht="38.25" thickBot="1" x14ac:dyDescent="0.35">
      <c r="A81" s="36" t="s">
        <v>104</v>
      </c>
      <c r="B81" s="37">
        <v>914</v>
      </c>
      <c r="C81" s="38" t="s">
        <v>37</v>
      </c>
      <c r="D81" s="38" t="s">
        <v>99</v>
      </c>
      <c r="E81" s="38" t="s">
        <v>105</v>
      </c>
      <c r="F81" s="38"/>
      <c r="G81" s="82">
        <f>G82+G83</f>
        <v>14693</v>
      </c>
      <c r="H81" s="82">
        <v>19294</v>
      </c>
      <c r="I81" s="82">
        <v>20084</v>
      </c>
      <c r="J81" s="2">
        <f t="shared" si="1"/>
        <v>54071</v>
      </c>
    </row>
    <row r="82" spans="1:10" ht="113.25" thickBot="1" x14ac:dyDescent="0.35">
      <c r="A82" s="40" t="s">
        <v>106</v>
      </c>
      <c r="B82" s="41">
        <v>914</v>
      </c>
      <c r="C82" s="42" t="s">
        <v>37</v>
      </c>
      <c r="D82" s="42" t="s">
        <v>99</v>
      </c>
      <c r="E82" s="43" t="s">
        <v>107</v>
      </c>
      <c r="F82" s="42" t="s">
        <v>108</v>
      </c>
      <c r="G82" s="44">
        <f>+[1]программы!G255</f>
        <v>14693</v>
      </c>
      <c r="H82" s="44">
        <v>19294</v>
      </c>
      <c r="I82" s="44">
        <v>20084</v>
      </c>
      <c r="J82" s="2">
        <f t="shared" si="1"/>
        <v>54071</v>
      </c>
    </row>
    <row r="83" spans="1:10" ht="132" hidden="1" thickBot="1" x14ac:dyDescent="0.35">
      <c r="A83" s="40" t="s">
        <v>109</v>
      </c>
      <c r="B83" s="41">
        <v>914</v>
      </c>
      <c r="C83" s="42" t="s">
        <v>37</v>
      </c>
      <c r="D83" s="42" t="s">
        <v>99</v>
      </c>
      <c r="E83" s="43" t="s">
        <v>110</v>
      </c>
      <c r="F83" s="42" t="s">
        <v>86</v>
      </c>
      <c r="G83" s="44">
        <f>+[1]программы!G256</f>
        <v>0</v>
      </c>
      <c r="H83" s="44">
        <v>0</v>
      </c>
      <c r="I83" s="44">
        <v>0</v>
      </c>
      <c r="J83" s="2">
        <f t="shared" si="1"/>
        <v>0</v>
      </c>
    </row>
    <row r="84" spans="1:10" ht="38.25" thickBot="1" x14ac:dyDescent="0.35">
      <c r="A84" s="36" t="s">
        <v>111</v>
      </c>
      <c r="B84" s="37">
        <v>914</v>
      </c>
      <c r="C84" s="38" t="s">
        <v>37</v>
      </c>
      <c r="D84" s="38" t="s">
        <v>99</v>
      </c>
      <c r="E84" s="38" t="s">
        <v>112</v>
      </c>
      <c r="F84" s="38"/>
      <c r="G84" s="82">
        <f>G85+G86</f>
        <v>3000</v>
      </c>
      <c r="H84" s="82">
        <v>0</v>
      </c>
      <c r="I84" s="82">
        <v>0</v>
      </c>
      <c r="J84" s="2">
        <f t="shared" si="1"/>
        <v>3000</v>
      </c>
    </row>
    <row r="85" spans="1:10" ht="132" hidden="1" thickBot="1" x14ac:dyDescent="0.35">
      <c r="A85" s="40" t="s">
        <v>113</v>
      </c>
      <c r="B85" s="41">
        <v>914</v>
      </c>
      <c r="C85" s="42" t="s">
        <v>37</v>
      </c>
      <c r="D85" s="42" t="s">
        <v>99</v>
      </c>
      <c r="E85" s="43" t="s">
        <v>114</v>
      </c>
      <c r="F85" s="42" t="s">
        <v>108</v>
      </c>
      <c r="G85" s="44">
        <f>+[1]программы!G258</f>
        <v>0</v>
      </c>
      <c r="H85" s="44">
        <v>0</v>
      </c>
      <c r="I85" s="44">
        <v>0</v>
      </c>
      <c r="J85" s="2">
        <f t="shared" si="1"/>
        <v>0</v>
      </c>
    </row>
    <row r="86" spans="1:10" ht="113.25" thickBot="1" x14ac:dyDescent="0.35">
      <c r="A86" s="40" t="s">
        <v>115</v>
      </c>
      <c r="B86" s="41">
        <v>914</v>
      </c>
      <c r="C86" s="42" t="s">
        <v>37</v>
      </c>
      <c r="D86" s="42" t="s">
        <v>99</v>
      </c>
      <c r="E86" s="43" t="s">
        <v>114</v>
      </c>
      <c r="F86" s="42" t="s">
        <v>86</v>
      </c>
      <c r="G86" s="44">
        <f>+[1]программы!G259</f>
        <v>3000</v>
      </c>
      <c r="H86" s="44">
        <v>0</v>
      </c>
      <c r="I86" s="44">
        <v>0</v>
      </c>
      <c r="J86" s="2">
        <f t="shared" si="1"/>
        <v>3000</v>
      </c>
    </row>
    <row r="87" spans="1:10" ht="19.5" thickBot="1" x14ac:dyDescent="0.35">
      <c r="A87" s="25" t="s">
        <v>116</v>
      </c>
      <c r="B87" s="26">
        <v>914</v>
      </c>
      <c r="C87" s="27" t="s">
        <v>37</v>
      </c>
      <c r="D87" s="27" t="s">
        <v>117</v>
      </c>
      <c r="E87" s="48"/>
      <c r="F87" s="27"/>
      <c r="G87" s="80">
        <f>+G88+G92</f>
        <v>11825</v>
      </c>
      <c r="H87" s="80">
        <v>11825</v>
      </c>
      <c r="I87" s="80">
        <v>11825</v>
      </c>
      <c r="J87" s="2">
        <f t="shared" si="1"/>
        <v>35475</v>
      </c>
    </row>
    <row r="88" spans="1:10" ht="38.25" hidden="1" thickBot="1" x14ac:dyDescent="0.35">
      <c r="A88" s="50" t="s">
        <v>17</v>
      </c>
      <c r="B88" s="23">
        <v>914</v>
      </c>
      <c r="C88" s="23" t="s">
        <v>37</v>
      </c>
      <c r="D88" s="23" t="s">
        <v>117</v>
      </c>
      <c r="E88" s="51" t="s">
        <v>19</v>
      </c>
      <c r="F88" s="23"/>
      <c r="G88" s="52">
        <f>+G89</f>
        <v>0</v>
      </c>
      <c r="H88" s="52">
        <v>0</v>
      </c>
      <c r="I88" s="52">
        <v>0</v>
      </c>
      <c r="J88" s="2">
        <f t="shared" si="1"/>
        <v>0</v>
      </c>
    </row>
    <row r="89" spans="1:10" ht="38.25" hidden="1" thickBot="1" x14ac:dyDescent="0.35">
      <c r="A89" s="72" t="s">
        <v>20</v>
      </c>
      <c r="B89" s="33">
        <v>914</v>
      </c>
      <c r="C89" s="34" t="s">
        <v>37</v>
      </c>
      <c r="D89" s="34" t="s">
        <v>117</v>
      </c>
      <c r="E89" s="34" t="s">
        <v>21</v>
      </c>
      <c r="F89" s="34"/>
      <c r="G89" s="73">
        <f>+G90</f>
        <v>0</v>
      </c>
      <c r="H89" s="73">
        <v>0</v>
      </c>
      <c r="I89" s="73">
        <v>0</v>
      </c>
      <c r="J89" s="2">
        <f t="shared" si="1"/>
        <v>0</v>
      </c>
    </row>
    <row r="90" spans="1:10" ht="57" hidden="1" thickBot="1" x14ac:dyDescent="0.35">
      <c r="A90" s="77" t="s">
        <v>118</v>
      </c>
      <c r="B90" s="37">
        <v>914</v>
      </c>
      <c r="C90" s="38" t="s">
        <v>37</v>
      </c>
      <c r="D90" s="38" t="s">
        <v>117</v>
      </c>
      <c r="E90" s="38" t="s">
        <v>119</v>
      </c>
      <c r="F90" s="38"/>
      <c r="G90" s="62">
        <f>+G91</f>
        <v>0</v>
      </c>
      <c r="H90" s="62">
        <v>0</v>
      </c>
      <c r="I90" s="62">
        <v>0</v>
      </c>
      <c r="J90" s="2">
        <f t="shared" si="1"/>
        <v>0</v>
      </c>
    </row>
    <row r="91" spans="1:10" ht="94.5" hidden="1" thickBot="1" x14ac:dyDescent="0.35">
      <c r="A91" s="85" t="s">
        <v>120</v>
      </c>
      <c r="B91" s="41">
        <v>914</v>
      </c>
      <c r="C91" s="83" t="s">
        <v>37</v>
      </c>
      <c r="D91" s="83" t="s">
        <v>117</v>
      </c>
      <c r="E91" s="69" t="s">
        <v>121</v>
      </c>
      <c r="F91" s="83" t="s">
        <v>86</v>
      </c>
      <c r="G91" s="86">
        <f>+[1]программы!G56</f>
        <v>0</v>
      </c>
      <c r="H91" s="86">
        <v>0</v>
      </c>
      <c r="I91" s="86">
        <v>0</v>
      </c>
      <c r="J91" s="2">
        <f t="shared" si="1"/>
        <v>0</v>
      </c>
    </row>
    <row r="92" spans="1:10" ht="38.25" thickBot="1" x14ac:dyDescent="0.35">
      <c r="A92" s="87" t="s">
        <v>78</v>
      </c>
      <c r="B92" s="30">
        <v>914</v>
      </c>
      <c r="C92" s="23" t="s">
        <v>37</v>
      </c>
      <c r="D92" s="23" t="s">
        <v>117</v>
      </c>
      <c r="E92" s="23" t="s">
        <v>79</v>
      </c>
      <c r="F92" s="23"/>
      <c r="G92" s="84">
        <f>+G93+G95</f>
        <v>11825</v>
      </c>
      <c r="H92" s="84">
        <v>11825</v>
      </c>
      <c r="I92" s="84">
        <v>11825</v>
      </c>
      <c r="J92" s="2">
        <f t="shared" si="1"/>
        <v>35475</v>
      </c>
    </row>
    <row r="93" spans="1:10" ht="75.75" hidden="1" thickBot="1" x14ac:dyDescent="0.35">
      <c r="A93" s="72" t="s">
        <v>80</v>
      </c>
      <c r="B93" s="33">
        <v>914</v>
      </c>
      <c r="C93" s="88" t="s">
        <v>37</v>
      </c>
      <c r="D93" s="88" t="s">
        <v>117</v>
      </c>
      <c r="E93" s="34" t="s">
        <v>81</v>
      </c>
      <c r="F93" s="33"/>
      <c r="G93" s="81">
        <f>G94</f>
        <v>0</v>
      </c>
      <c r="H93" s="81">
        <v>0</v>
      </c>
      <c r="I93" s="81">
        <v>0</v>
      </c>
      <c r="J93" s="2">
        <f t="shared" si="1"/>
        <v>0</v>
      </c>
    </row>
    <row r="94" spans="1:10" ht="38.25" hidden="1" thickBot="1" x14ac:dyDescent="0.35">
      <c r="A94" s="74" t="s">
        <v>122</v>
      </c>
      <c r="B94" s="37">
        <v>914</v>
      </c>
      <c r="C94" s="89" t="s">
        <v>37</v>
      </c>
      <c r="D94" s="89" t="s">
        <v>117</v>
      </c>
      <c r="E94" s="38" t="s">
        <v>123</v>
      </c>
      <c r="F94" s="37"/>
      <c r="G94" s="82"/>
      <c r="H94" s="82"/>
      <c r="I94" s="82"/>
      <c r="J94" s="2">
        <f t="shared" si="1"/>
        <v>0</v>
      </c>
    </row>
    <row r="95" spans="1:10" ht="38.25" thickBot="1" x14ac:dyDescent="0.35">
      <c r="A95" s="32" t="s">
        <v>124</v>
      </c>
      <c r="B95" s="33">
        <v>914</v>
      </c>
      <c r="C95" s="34" t="s">
        <v>37</v>
      </c>
      <c r="D95" s="34" t="s">
        <v>117</v>
      </c>
      <c r="E95" s="34" t="s">
        <v>125</v>
      </c>
      <c r="F95" s="34"/>
      <c r="G95" s="81">
        <f>G96</f>
        <v>11825</v>
      </c>
      <c r="H95" s="81">
        <v>11825</v>
      </c>
      <c r="I95" s="81">
        <v>11825</v>
      </c>
      <c r="J95" s="2">
        <f t="shared" si="1"/>
        <v>35475</v>
      </c>
    </row>
    <row r="96" spans="1:10" ht="38.25" thickBot="1" x14ac:dyDescent="0.35">
      <c r="A96" s="36" t="s">
        <v>126</v>
      </c>
      <c r="B96" s="37">
        <v>914</v>
      </c>
      <c r="C96" s="38" t="s">
        <v>37</v>
      </c>
      <c r="D96" s="38" t="s">
        <v>117</v>
      </c>
      <c r="E96" s="38" t="s">
        <v>127</v>
      </c>
      <c r="F96" s="38"/>
      <c r="G96" s="82">
        <f>G97</f>
        <v>11825</v>
      </c>
      <c r="H96" s="82">
        <v>11825</v>
      </c>
      <c r="I96" s="82">
        <v>11825</v>
      </c>
      <c r="J96" s="2">
        <f t="shared" si="1"/>
        <v>35475</v>
      </c>
    </row>
    <row r="97" spans="1:10" ht="113.25" thickBot="1" x14ac:dyDescent="0.35">
      <c r="A97" s="68" t="s">
        <v>128</v>
      </c>
      <c r="B97" s="41">
        <v>914</v>
      </c>
      <c r="C97" s="42" t="s">
        <v>37</v>
      </c>
      <c r="D97" s="42" t="s">
        <v>117</v>
      </c>
      <c r="E97" s="42" t="s">
        <v>129</v>
      </c>
      <c r="F97" s="42" t="s">
        <v>97</v>
      </c>
      <c r="G97" s="44">
        <f>+[1]программы!G230</f>
        <v>11825</v>
      </c>
      <c r="H97" s="44">
        <v>11825</v>
      </c>
      <c r="I97" s="44">
        <v>11825</v>
      </c>
      <c r="J97" s="2">
        <f t="shared" si="1"/>
        <v>35475</v>
      </c>
    </row>
    <row r="98" spans="1:10" ht="19.5" thickBot="1" x14ac:dyDescent="0.35">
      <c r="A98" s="90" t="s">
        <v>130</v>
      </c>
      <c r="B98" s="20">
        <v>914</v>
      </c>
      <c r="C98" s="91" t="s">
        <v>48</v>
      </c>
      <c r="D98" s="91"/>
      <c r="E98" s="21"/>
      <c r="F98" s="23"/>
      <c r="G98" s="92">
        <f>G103+G100+G107</f>
        <v>13553.4</v>
      </c>
      <c r="H98" s="92">
        <v>48064.700000000004</v>
      </c>
      <c r="I98" s="92">
        <v>1975.4</v>
      </c>
      <c r="J98" s="2">
        <f t="shared" si="1"/>
        <v>63593.500000000007</v>
      </c>
    </row>
    <row r="99" spans="1:10" ht="19.5" thickBot="1" x14ac:dyDescent="0.35">
      <c r="A99" s="70" t="s">
        <v>131</v>
      </c>
      <c r="B99" s="26">
        <v>914</v>
      </c>
      <c r="C99" s="93" t="s">
        <v>48</v>
      </c>
      <c r="D99" s="27" t="s">
        <v>31</v>
      </c>
      <c r="E99" s="48"/>
      <c r="F99" s="27"/>
      <c r="G99" s="80">
        <f>G100</f>
        <v>11578</v>
      </c>
      <c r="H99" s="80">
        <v>3153.9</v>
      </c>
      <c r="I99" s="80">
        <v>0</v>
      </c>
      <c r="J99" s="2">
        <f t="shared" si="1"/>
        <v>14731.9</v>
      </c>
    </row>
    <row r="100" spans="1:10" ht="57" thickBot="1" x14ac:dyDescent="0.35">
      <c r="A100" s="94" t="s">
        <v>132</v>
      </c>
      <c r="B100" s="30">
        <v>914</v>
      </c>
      <c r="C100" s="95" t="s">
        <v>48</v>
      </c>
      <c r="D100" s="23" t="s">
        <v>31</v>
      </c>
      <c r="E100" s="23" t="s">
        <v>133</v>
      </c>
      <c r="F100" s="23"/>
      <c r="G100" s="84">
        <f>G101</f>
        <v>11578</v>
      </c>
      <c r="H100" s="84">
        <v>3153.9</v>
      </c>
      <c r="I100" s="84">
        <v>0</v>
      </c>
      <c r="J100" s="2">
        <f t="shared" si="1"/>
        <v>14731.9</v>
      </c>
    </row>
    <row r="101" spans="1:10" ht="57" thickBot="1" x14ac:dyDescent="0.35">
      <c r="A101" s="74" t="s">
        <v>134</v>
      </c>
      <c r="B101" s="37">
        <v>914</v>
      </c>
      <c r="C101" s="89" t="s">
        <v>48</v>
      </c>
      <c r="D101" s="38" t="s">
        <v>31</v>
      </c>
      <c r="E101" s="38" t="s">
        <v>135</v>
      </c>
      <c r="F101" s="38"/>
      <c r="G101" s="82">
        <f>G102</f>
        <v>11578</v>
      </c>
      <c r="H101" s="82">
        <v>3153.9</v>
      </c>
      <c r="I101" s="82">
        <v>0</v>
      </c>
      <c r="J101" s="2">
        <f t="shared" si="1"/>
        <v>14731.9</v>
      </c>
    </row>
    <row r="102" spans="1:10" ht="75.75" thickBot="1" x14ac:dyDescent="0.35">
      <c r="A102" s="68" t="s">
        <v>136</v>
      </c>
      <c r="B102" s="41">
        <v>914</v>
      </c>
      <c r="C102" s="96" t="s">
        <v>48</v>
      </c>
      <c r="D102" s="42" t="s">
        <v>31</v>
      </c>
      <c r="E102" s="96" t="s">
        <v>137</v>
      </c>
      <c r="F102" s="96" t="s">
        <v>86</v>
      </c>
      <c r="G102" s="97">
        <f>[1]программы!G166</f>
        <v>11578</v>
      </c>
      <c r="H102" s="97">
        <v>3153.9</v>
      </c>
      <c r="I102" s="97">
        <v>0</v>
      </c>
      <c r="J102" s="2">
        <f t="shared" si="1"/>
        <v>14731.9</v>
      </c>
    </row>
    <row r="103" spans="1:10" ht="19.5" thickBot="1" x14ac:dyDescent="0.35">
      <c r="A103" s="70" t="s">
        <v>138</v>
      </c>
      <c r="B103" s="26">
        <v>914</v>
      </c>
      <c r="C103" s="93" t="s">
        <v>48</v>
      </c>
      <c r="D103" s="27" t="s">
        <v>16</v>
      </c>
      <c r="E103" s="48"/>
      <c r="F103" s="27"/>
      <c r="G103" s="80">
        <f>G104</f>
        <v>1975.4</v>
      </c>
      <c r="H103" s="80">
        <v>1975.4</v>
      </c>
      <c r="I103" s="80">
        <v>1975.4</v>
      </c>
      <c r="J103" s="2">
        <f t="shared" si="1"/>
        <v>5926.2000000000007</v>
      </c>
    </row>
    <row r="104" spans="1:10" ht="57" thickBot="1" x14ac:dyDescent="0.35">
      <c r="A104" s="94" t="s">
        <v>132</v>
      </c>
      <c r="B104" s="30">
        <v>914</v>
      </c>
      <c r="C104" s="95" t="s">
        <v>48</v>
      </c>
      <c r="D104" s="23" t="s">
        <v>16</v>
      </c>
      <c r="E104" s="23" t="s">
        <v>133</v>
      </c>
      <c r="F104" s="23"/>
      <c r="G104" s="84">
        <f>G105</f>
        <v>1975.4</v>
      </c>
      <c r="H104" s="84">
        <v>1975.4</v>
      </c>
      <c r="I104" s="84">
        <v>1975.4</v>
      </c>
      <c r="J104" s="2">
        <f t="shared" si="1"/>
        <v>5926.2000000000007</v>
      </c>
    </row>
    <row r="105" spans="1:10" ht="57" thickBot="1" x14ac:dyDescent="0.35">
      <c r="A105" s="74" t="s">
        <v>134</v>
      </c>
      <c r="B105" s="37">
        <v>914</v>
      </c>
      <c r="C105" s="89" t="s">
        <v>48</v>
      </c>
      <c r="D105" s="38" t="s">
        <v>16</v>
      </c>
      <c r="E105" s="38" t="s">
        <v>135</v>
      </c>
      <c r="F105" s="38"/>
      <c r="G105" s="82">
        <f>G106</f>
        <v>1975.4</v>
      </c>
      <c r="H105" s="82">
        <v>1975.4</v>
      </c>
      <c r="I105" s="82">
        <v>1975.4</v>
      </c>
      <c r="J105" s="2">
        <f t="shared" si="1"/>
        <v>5926.2000000000007</v>
      </c>
    </row>
    <row r="106" spans="1:10" ht="75.75" thickBot="1" x14ac:dyDescent="0.35">
      <c r="A106" s="68" t="s">
        <v>139</v>
      </c>
      <c r="B106" s="41">
        <v>914</v>
      </c>
      <c r="C106" s="96" t="s">
        <v>48</v>
      </c>
      <c r="D106" s="42" t="s">
        <v>16</v>
      </c>
      <c r="E106" s="96" t="s">
        <v>140</v>
      </c>
      <c r="F106" s="96" t="s">
        <v>86</v>
      </c>
      <c r="G106" s="97">
        <f>[1]программы!G167</f>
        <v>1975.4</v>
      </c>
      <c r="H106" s="97">
        <v>1975.4</v>
      </c>
      <c r="I106" s="97">
        <v>1975.4</v>
      </c>
      <c r="J106" s="2">
        <f t="shared" si="1"/>
        <v>5926.2000000000007</v>
      </c>
    </row>
    <row r="107" spans="1:10" ht="38.25" thickBot="1" x14ac:dyDescent="0.35">
      <c r="A107" s="70" t="s">
        <v>141</v>
      </c>
      <c r="B107" s="26">
        <v>914</v>
      </c>
      <c r="C107" s="93" t="s">
        <v>48</v>
      </c>
      <c r="D107" s="27" t="s">
        <v>48</v>
      </c>
      <c r="E107" s="48"/>
      <c r="F107" s="27"/>
      <c r="G107" s="80">
        <f>G108</f>
        <v>0</v>
      </c>
      <c r="H107" s="80">
        <v>42935.4</v>
      </c>
      <c r="I107" s="80">
        <v>0</v>
      </c>
      <c r="J107" s="2">
        <f t="shared" si="1"/>
        <v>42935.4</v>
      </c>
    </row>
    <row r="108" spans="1:10" ht="75.75" thickBot="1" x14ac:dyDescent="0.35">
      <c r="A108" s="94" t="s">
        <v>142</v>
      </c>
      <c r="B108" s="95" t="s">
        <v>30</v>
      </c>
      <c r="C108" s="95" t="s">
        <v>48</v>
      </c>
      <c r="D108" s="23" t="s">
        <v>48</v>
      </c>
      <c r="E108" s="23" t="s">
        <v>143</v>
      </c>
      <c r="F108" s="23"/>
      <c r="G108" s="84">
        <f>G109</f>
        <v>0</v>
      </c>
      <c r="H108" s="84">
        <v>42935.4</v>
      </c>
      <c r="I108" s="84">
        <v>0</v>
      </c>
      <c r="J108" s="2">
        <f t="shared" si="1"/>
        <v>42935.4</v>
      </c>
    </row>
    <row r="109" spans="1:10" ht="75.75" thickBot="1" x14ac:dyDescent="0.35">
      <c r="A109" s="98" t="s">
        <v>144</v>
      </c>
      <c r="B109" s="99">
        <v>914</v>
      </c>
      <c r="C109" s="99" t="s">
        <v>48</v>
      </c>
      <c r="D109" s="100" t="s">
        <v>48</v>
      </c>
      <c r="E109" s="100" t="s">
        <v>145</v>
      </c>
      <c r="F109" s="100"/>
      <c r="G109" s="101">
        <f>G110</f>
        <v>0</v>
      </c>
      <c r="H109" s="101">
        <v>42935.4</v>
      </c>
      <c r="I109" s="101">
        <v>0</v>
      </c>
      <c r="J109" s="2">
        <f t="shared" si="1"/>
        <v>42935.4</v>
      </c>
    </row>
    <row r="110" spans="1:10" ht="38.25" thickBot="1" x14ac:dyDescent="0.35">
      <c r="A110" s="74" t="s">
        <v>146</v>
      </c>
      <c r="B110" s="89">
        <v>914</v>
      </c>
      <c r="C110" s="89" t="s">
        <v>48</v>
      </c>
      <c r="D110" s="38" t="s">
        <v>48</v>
      </c>
      <c r="E110" s="38" t="s">
        <v>147</v>
      </c>
      <c r="F110" s="38"/>
      <c r="G110" s="82">
        <f>G111</f>
        <v>0</v>
      </c>
      <c r="H110" s="82">
        <v>42935.4</v>
      </c>
      <c r="I110" s="82">
        <v>0</v>
      </c>
      <c r="J110" s="2">
        <f t="shared" si="1"/>
        <v>42935.4</v>
      </c>
    </row>
    <row r="111" spans="1:10" ht="207" thickBot="1" x14ac:dyDescent="0.35">
      <c r="A111" s="68" t="s">
        <v>148</v>
      </c>
      <c r="B111" s="102">
        <v>914</v>
      </c>
      <c r="C111" s="96" t="s">
        <v>48</v>
      </c>
      <c r="D111" s="42" t="s">
        <v>48</v>
      </c>
      <c r="E111" s="96" t="s">
        <v>149</v>
      </c>
      <c r="F111" s="96" t="s">
        <v>86</v>
      </c>
      <c r="G111" s="97">
        <f>[1]программы!G160</f>
        <v>0</v>
      </c>
      <c r="H111" s="97">
        <v>42935.4</v>
      </c>
      <c r="I111" s="97">
        <v>0</v>
      </c>
      <c r="J111" s="2">
        <f t="shared" si="1"/>
        <v>42935.4</v>
      </c>
    </row>
    <row r="112" spans="1:10" ht="19.5" thickBot="1" x14ac:dyDescent="0.35">
      <c r="A112" s="90" t="s">
        <v>150</v>
      </c>
      <c r="B112" s="20">
        <v>914</v>
      </c>
      <c r="C112" s="91" t="s">
        <v>54</v>
      </c>
      <c r="D112" s="91"/>
      <c r="E112" s="21"/>
      <c r="F112" s="23"/>
      <c r="G112" s="92">
        <f>G113</f>
        <v>100</v>
      </c>
      <c r="H112" s="92">
        <v>0</v>
      </c>
      <c r="I112" s="92">
        <v>100</v>
      </c>
      <c r="J112" s="2">
        <f t="shared" si="1"/>
        <v>200</v>
      </c>
    </row>
    <row r="113" spans="1:10" ht="38.25" thickBot="1" x14ac:dyDescent="0.35">
      <c r="A113" s="70" t="s">
        <v>151</v>
      </c>
      <c r="B113" s="26">
        <v>914</v>
      </c>
      <c r="C113" s="93" t="s">
        <v>54</v>
      </c>
      <c r="D113" s="27" t="s">
        <v>48</v>
      </c>
      <c r="E113" s="48"/>
      <c r="F113" s="27"/>
      <c r="G113" s="80">
        <f>G114</f>
        <v>100</v>
      </c>
      <c r="H113" s="80">
        <v>0</v>
      </c>
      <c r="I113" s="80">
        <v>100</v>
      </c>
      <c r="J113" s="2">
        <f t="shared" si="1"/>
        <v>200</v>
      </c>
    </row>
    <row r="114" spans="1:10" ht="38.25" thickBot="1" x14ac:dyDescent="0.35">
      <c r="A114" s="94" t="s">
        <v>17</v>
      </c>
      <c r="B114" s="95">
        <v>914</v>
      </c>
      <c r="C114" s="95" t="s">
        <v>54</v>
      </c>
      <c r="D114" s="23" t="s">
        <v>48</v>
      </c>
      <c r="E114" s="23" t="s">
        <v>19</v>
      </c>
      <c r="F114" s="23"/>
      <c r="G114" s="84">
        <f>G115</f>
        <v>100</v>
      </c>
      <c r="H114" s="84">
        <v>0</v>
      </c>
      <c r="I114" s="84">
        <v>100</v>
      </c>
      <c r="J114" s="2">
        <f t="shared" si="1"/>
        <v>200</v>
      </c>
    </row>
    <row r="115" spans="1:10" ht="38.25" thickBot="1" x14ac:dyDescent="0.35">
      <c r="A115" s="98" t="s">
        <v>152</v>
      </c>
      <c r="B115" s="99">
        <v>914</v>
      </c>
      <c r="C115" s="99" t="s">
        <v>54</v>
      </c>
      <c r="D115" s="100" t="s">
        <v>48</v>
      </c>
      <c r="E115" s="100" t="s">
        <v>153</v>
      </c>
      <c r="F115" s="100"/>
      <c r="G115" s="101">
        <f>G116</f>
        <v>100</v>
      </c>
      <c r="H115" s="101">
        <v>0</v>
      </c>
      <c r="I115" s="101">
        <v>100</v>
      </c>
      <c r="J115" s="2">
        <f t="shared" si="1"/>
        <v>200</v>
      </c>
    </row>
    <row r="116" spans="1:10" ht="57" thickBot="1" x14ac:dyDescent="0.35">
      <c r="A116" s="74" t="s">
        <v>154</v>
      </c>
      <c r="B116" s="89" t="s">
        <v>155</v>
      </c>
      <c r="C116" s="89" t="s">
        <v>54</v>
      </c>
      <c r="D116" s="38" t="s">
        <v>48</v>
      </c>
      <c r="E116" s="38" t="s">
        <v>156</v>
      </c>
      <c r="F116" s="38"/>
      <c r="G116" s="82">
        <f>G117</f>
        <v>100</v>
      </c>
      <c r="H116" s="82">
        <v>0</v>
      </c>
      <c r="I116" s="82">
        <v>100</v>
      </c>
      <c r="J116" s="2">
        <f t="shared" si="1"/>
        <v>200</v>
      </c>
    </row>
    <row r="117" spans="1:10" ht="150.75" thickBot="1" x14ac:dyDescent="0.35">
      <c r="A117" s="68" t="s">
        <v>157</v>
      </c>
      <c r="B117" s="102" t="s">
        <v>30</v>
      </c>
      <c r="C117" s="96" t="s">
        <v>54</v>
      </c>
      <c r="D117" s="42" t="s">
        <v>48</v>
      </c>
      <c r="E117" s="96" t="s">
        <v>158</v>
      </c>
      <c r="F117" s="96" t="s">
        <v>108</v>
      </c>
      <c r="G117" s="97">
        <f>[1]программы!G17</f>
        <v>100</v>
      </c>
      <c r="H117" s="97">
        <v>0</v>
      </c>
      <c r="I117" s="97">
        <v>100</v>
      </c>
      <c r="J117" s="2">
        <f t="shared" si="1"/>
        <v>200</v>
      </c>
    </row>
    <row r="118" spans="1:10" ht="19.5" thickBot="1" x14ac:dyDescent="0.35">
      <c r="A118" s="90" t="s">
        <v>159</v>
      </c>
      <c r="B118" s="20">
        <v>914</v>
      </c>
      <c r="C118" s="20">
        <v>10</v>
      </c>
      <c r="D118" s="20"/>
      <c r="E118" s="21"/>
      <c r="F118" s="23"/>
      <c r="G118" s="92">
        <f>+G119+G128</f>
        <v>2702.5</v>
      </c>
      <c r="H118" s="92">
        <v>3718.4</v>
      </c>
      <c r="I118" s="92">
        <v>3737.9</v>
      </c>
      <c r="J118" s="2">
        <f t="shared" si="1"/>
        <v>10158.799999999999</v>
      </c>
    </row>
    <row r="119" spans="1:10" ht="19.5" thickBot="1" x14ac:dyDescent="0.35">
      <c r="A119" s="70" t="s">
        <v>160</v>
      </c>
      <c r="B119" s="26">
        <v>914</v>
      </c>
      <c r="C119" s="26">
        <v>10</v>
      </c>
      <c r="D119" s="27" t="s">
        <v>16</v>
      </c>
      <c r="E119" s="48"/>
      <c r="F119" s="27"/>
      <c r="G119" s="80">
        <f>+G123+G127</f>
        <v>2202.5</v>
      </c>
      <c r="H119" s="80">
        <v>3218.4</v>
      </c>
      <c r="I119" s="80">
        <v>3237.9</v>
      </c>
      <c r="J119" s="2">
        <f t="shared" si="1"/>
        <v>8658.7999999999993</v>
      </c>
    </row>
    <row r="120" spans="1:10" ht="75.75" thickBot="1" x14ac:dyDescent="0.35">
      <c r="A120" s="94" t="s">
        <v>142</v>
      </c>
      <c r="B120" s="30">
        <v>914</v>
      </c>
      <c r="C120" s="30">
        <v>10</v>
      </c>
      <c r="D120" s="23" t="s">
        <v>16</v>
      </c>
      <c r="E120" s="23" t="s">
        <v>143</v>
      </c>
      <c r="F120" s="23"/>
      <c r="G120" s="84">
        <f>G121</f>
        <v>2202.5</v>
      </c>
      <c r="H120" s="84">
        <v>3218.4</v>
      </c>
      <c r="I120" s="84">
        <v>3237.9</v>
      </c>
      <c r="J120" s="2">
        <f t="shared" si="1"/>
        <v>8658.7999999999993</v>
      </c>
    </row>
    <row r="121" spans="1:10" ht="57" thickBot="1" x14ac:dyDescent="0.35">
      <c r="A121" s="98" t="s">
        <v>161</v>
      </c>
      <c r="B121" s="103">
        <v>914</v>
      </c>
      <c r="C121" s="103">
        <v>10</v>
      </c>
      <c r="D121" s="100" t="s">
        <v>16</v>
      </c>
      <c r="E121" s="100" t="s">
        <v>162</v>
      </c>
      <c r="F121" s="100"/>
      <c r="G121" s="101">
        <f>G122</f>
        <v>2202.5</v>
      </c>
      <c r="H121" s="101">
        <v>3218.4</v>
      </c>
      <c r="I121" s="101">
        <v>3237.9</v>
      </c>
      <c r="J121" s="2">
        <f t="shared" si="1"/>
        <v>8658.7999999999993</v>
      </c>
    </row>
    <row r="122" spans="1:10" ht="38.25" thickBot="1" x14ac:dyDescent="0.35">
      <c r="A122" s="74" t="s">
        <v>163</v>
      </c>
      <c r="B122" s="37">
        <v>914</v>
      </c>
      <c r="C122" s="37">
        <v>10</v>
      </c>
      <c r="D122" s="38" t="s">
        <v>16</v>
      </c>
      <c r="E122" s="38" t="s">
        <v>164</v>
      </c>
      <c r="F122" s="38"/>
      <c r="G122" s="82">
        <f>G123</f>
        <v>2202.5</v>
      </c>
      <c r="H122" s="82">
        <v>3218.4</v>
      </c>
      <c r="I122" s="82">
        <v>3237.9</v>
      </c>
      <c r="J122" s="2">
        <f t="shared" si="1"/>
        <v>8658.7999999999993</v>
      </c>
    </row>
    <row r="123" spans="1:10" ht="169.5" thickBot="1" x14ac:dyDescent="0.35">
      <c r="A123" s="68" t="s">
        <v>165</v>
      </c>
      <c r="B123" s="41">
        <v>914</v>
      </c>
      <c r="C123" s="69">
        <v>10</v>
      </c>
      <c r="D123" s="42" t="s">
        <v>16</v>
      </c>
      <c r="E123" s="69" t="s">
        <v>166</v>
      </c>
      <c r="F123" s="69">
        <v>300</v>
      </c>
      <c r="G123" s="97">
        <f>+[1]программы!G151</f>
        <v>2202.5</v>
      </c>
      <c r="H123" s="97">
        <v>3218.4</v>
      </c>
      <c r="I123" s="97">
        <v>3237.9</v>
      </c>
      <c r="J123" s="2">
        <f t="shared" si="1"/>
        <v>8658.7999999999993</v>
      </c>
    </row>
    <row r="124" spans="1:10" ht="38.25" hidden="1" thickBot="1" x14ac:dyDescent="0.35">
      <c r="A124" s="50" t="s">
        <v>17</v>
      </c>
      <c r="B124" s="30">
        <v>914</v>
      </c>
      <c r="C124" s="30">
        <v>10</v>
      </c>
      <c r="D124" s="23" t="s">
        <v>16</v>
      </c>
      <c r="E124" s="30" t="s">
        <v>19</v>
      </c>
      <c r="F124" s="30"/>
      <c r="G124" s="104">
        <f>G125</f>
        <v>0</v>
      </c>
      <c r="H124" s="104">
        <v>0</v>
      </c>
      <c r="I124" s="104">
        <v>0</v>
      </c>
      <c r="J124" s="2">
        <f t="shared" si="1"/>
        <v>0</v>
      </c>
    </row>
    <row r="125" spans="1:10" ht="38.25" hidden="1" thickBot="1" x14ac:dyDescent="0.35">
      <c r="A125" s="72" t="s">
        <v>20</v>
      </c>
      <c r="B125" s="33">
        <v>914</v>
      </c>
      <c r="C125" s="33">
        <v>10</v>
      </c>
      <c r="D125" s="34" t="s">
        <v>16</v>
      </c>
      <c r="E125" s="33" t="s">
        <v>21</v>
      </c>
      <c r="F125" s="33"/>
      <c r="G125" s="105">
        <f>G126</f>
        <v>0</v>
      </c>
      <c r="H125" s="105">
        <v>0</v>
      </c>
      <c r="I125" s="105">
        <v>0</v>
      </c>
      <c r="J125" s="2">
        <f t="shared" si="1"/>
        <v>0</v>
      </c>
    </row>
    <row r="126" spans="1:10" ht="57" hidden="1" thickBot="1" x14ac:dyDescent="0.35">
      <c r="A126" s="74" t="s">
        <v>61</v>
      </c>
      <c r="B126" s="37">
        <v>914</v>
      </c>
      <c r="C126" s="37">
        <v>10</v>
      </c>
      <c r="D126" s="38" t="s">
        <v>16</v>
      </c>
      <c r="E126" s="37" t="s">
        <v>62</v>
      </c>
      <c r="F126" s="37"/>
      <c r="G126" s="106">
        <f>G127</f>
        <v>0</v>
      </c>
      <c r="H126" s="106">
        <v>0</v>
      </c>
      <c r="I126" s="106">
        <v>0</v>
      </c>
      <c r="J126" s="2">
        <f t="shared" si="1"/>
        <v>0</v>
      </c>
    </row>
    <row r="127" spans="1:10" ht="36.6" hidden="1" customHeight="1" thickBot="1" x14ac:dyDescent="0.35">
      <c r="A127" s="68" t="s">
        <v>167</v>
      </c>
      <c r="B127" s="41">
        <v>914</v>
      </c>
      <c r="C127" s="69">
        <v>10</v>
      </c>
      <c r="D127" s="42" t="s">
        <v>16</v>
      </c>
      <c r="E127" s="69" t="s">
        <v>168</v>
      </c>
      <c r="F127" s="69">
        <v>300</v>
      </c>
      <c r="G127" s="97">
        <f>+[1]программы!G48</f>
        <v>0</v>
      </c>
      <c r="H127" s="97">
        <v>0</v>
      </c>
      <c r="I127" s="97">
        <v>0</v>
      </c>
      <c r="J127" s="2">
        <f t="shared" si="1"/>
        <v>0</v>
      </c>
    </row>
    <row r="128" spans="1:10" ht="19.5" thickBot="1" x14ac:dyDescent="0.35">
      <c r="A128" s="70" t="s">
        <v>169</v>
      </c>
      <c r="B128" s="26">
        <v>914</v>
      </c>
      <c r="C128" s="93" t="s">
        <v>170</v>
      </c>
      <c r="D128" s="93" t="s">
        <v>171</v>
      </c>
      <c r="E128" s="48"/>
      <c r="F128" s="27"/>
      <c r="G128" s="80">
        <f>G129</f>
        <v>500</v>
      </c>
      <c r="H128" s="80">
        <v>500</v>
      </c>
      <c r="I128" s="80">
        <v>500</v>
      </c>
      <c r="J128" s="2">
        <f t="shared" si="1"/>
        <v>1500</v>
      </c>
    </row>
    <row r="129" spans="1:10" ht="38.25" thickBot="1" x14ac:dyDescent="0.35">
      <c r="A129" s="74" t="s">
        <v>172</v>
      </c>
      <c r="B129" s="37">
        <v>914</v>
      </c>
      <c r="C129" s="89" t="s">
        <v>170</v>
      </c>
      <c r="D129" s="89" t="s">
        <v>171</v>
      </c>
      <c r="E129" s="38" t="s">
        <v>173</v>
      </c>
      <c r="F129" s="38"/>
      <c r="G129" s="82">
        <f>G130</f>
        <v>500</v>
      </c>
      <c r="H129" s="82">
        <v>500</v>
      </c>
      <c r="I129" s="82">
        <v>500</v>
      </c>
      <c r="J129" s="2">
        <f t="shared" si="1"/>
        <v>1500</v>
      </c>
    </row>
    <row r="130" spans="1:10" ht="113.25" thickBot="1" x14ac:dyDescent="0.35">
      <c r="A130" s="107" t="s">
        <v>174</v>
      </c>
      <c r="B130" s="41">
        <v>914</v>
      </c>
      <c r="C130" s="96" t="s">
        <v>170</v>
      </c>
      <c r="D130" s="96" t="s">
        <v>171</v>
      </c>
      <c r="E130" s="69" t="s">
        <v>175</v>
      </c>
      <c r="F130" s="69">
        <v>600</v>
      </c>
      <c r="G130" s="79">
        <f>+[1]программы!G50</f>
        <v>500</v>
      </c>
      <c r="H130" s="79">
        <v>500</v>
      </c>
      <c r="I130" s="79">
        <v>500</v>
      </c>
      <c r="J130" s="2">
        <f t="shared" si="1"/>
        <v>1500</v>
      </c>
    </row>
    <row r="131" spans="1:10" ht="19.5" hidden="1" thickBot="1" x14ac:dyDescent="0.35">
      <c r="A131" s="108" t="s">
        <v>176</v>
      </c>
      <c r="B131" s="26">
        <v>914</v>
      </c>
      <c r="C131" s="93" t="s">
        <v>177</v>
      </c>
      <c r="D131" s="93" t="s">
        <v>16</v>
      </c>
      <c r="E131" s="26"/>
      <c r="F131" s="26"/>
      <c r="G131" s="80">
        <f>G132</f>
        <v>0</v>
      </c>
      <c r="H131" s="80">
        <v>0</v>
      </c>
      <c r="I131" s="80">
        <v>0</v>
      </c>
      <c r="J131" s="2">
        <f t="shared" si="1"/>
        <v>0</v>
      </c>
    </row>
    <row r="132" spans="1:10" ht="38.25" hidden="1" thickBot="1" x14ac:dyDescent="0.35">
      <c r="A132" s="50" t="s">
        <v>17</v>
      </c>
      <c r="B132" s="30">
        <v>914</v>
      </c>
      <c r="C132" s="95" t="s">
        <v>177</v>
      </c>
      <c r="D132" s="95" t="s">
        <v>16</v>
      </c>
      <c r="E132" s="23" t="s">
        <v>19</v>
      </c>
      <c r="F132" s="30"/>
      <c r="G132" s="84">
        <f>G133</f>
        <v>0</v>
      </c>
      <c r="H132" s="84">
        <v>0</v>
      </c>
      <c r="I132" s="84">
        <v>0</v>
      </c>
      <c r="J132" s="2">
        <f t="shared" si="1"/>
        <v>0</v>
      </c>
    </row>
    <row r="133" spans="1:10" ht="57" hidden="1" thickBot="1" x14ac:dyDescent="0.35">
      <c r="A133" s="72" t="s">
        <v>40</v>
      </c>
      <c r="B133" s="33">
        <v>914</v>
      </c>
      <c r="C133" s="88" t="s">
        <v>177</v>
      </c>
      <c r="D133" s="88" t="s">
        <v>16</v>
      </c>
      <c r="E133" s="34" t="s">
        <v>41</v>
      </c>
      <c r="F133" s="33"/>
      <c r="G133" s="81">
        <f>G134</f>
        <v>0</v>
      </c>
      <c r="H133" s="81">
        <v>0</v>
      </c>
      <c r="I133" s="81">
        <v>0</v>
      </c>
      <c r="J133" s="2">
        <f t="shared" si="1"/>
        <v>0</v>
      </c>
    </row>
    <row r="134" spans="1:10" ht="36.6" hidden="1" customHeight="1" thickBot="1" x14ac:dyDescent="0.35">
      <c r="A134" s="74" t="s">
        <v>178</v>
      </c>
      <c r="B134" s="37">
        <v>914</v>
      </c>
      <c r="C134" s="89" t="s">
        <v>177</v>
      </c>
      <c r="D134" s="89" t="s">
        <v>16</v>
      </c>
      <c r="E134" s="38" t="s">
        <v>179</v>
      </c>
      <c r="F134" s="37"/>
      <c r="G134" s="82">
        <f>G135</f>
        <v>0</v>
      </c>
      <c r="H134" s="82">
        <v>0</v>
      </c>
      <c r="I134" s="82">
        <v>0</v>
      </c>
      <c r="J134" s="2">
        <f t="shared" si="1"/>
        <v>0</v>
      </c>
    </row>
    <row r="135" spans="1:10" ht="37.5" hidden="1" customHeight="1" thickBot="1" x14ac:dyDescent="0.35">
      <c r="A135" s="109" t="s">
        <v>180</v>
      </c>
      <c r="B135" s="41">
        <v>914</v>
      </c>
      <c r="C135" s="96" t="s">
        <v>177</v>
      </c>
      <c r="D135" s="96" t="s">
        <v>16</v>
      </c>
      <c r="E135" s="69" t="s">
        <v>181</v>
      </c>
      <c r="F135" s="69">
        <v>500</v>
      </c>
      <c r="G135" s="79">
        <f>+[1]программы!G32</f>
        <v>0</v>
      </c>
      <c r="H135" s="79">
        <v>0</v>
      </c>
      <c r="I135" s="79">
        <v>0</v>
      </c>
      <c r="J135" s="2">
        <f t="shared" si="1"/>
        <v>0</v>
      </c>
    </row>
    <row r="136" spans="1:10" ht="57" customHeight="1" thickBot="1" x14ac:dyDescent="0.35">
      <c r="A136" s="45" t="s">
        <v>182</v>
      </c>
      <c r="B136" s="46">
        <v>924</v>
      </c>
      <c r="C136" s="16"/>
      <c r="D136" s="16"/>
      <c r="E136" s="16"/>
      <c r="F136" s="16"/>
      <c r="G136" s="110">
        <f>+G137+G144+G221+G237</f>
        <v>395816.22586499993</v>
      </c>
      <c r="H136" s="110">
        <v>393197.86193057999</v>
      </c>
      <c r="I136" s="110">
        <v>413046.8537145899</v>
      </c>
      <c r="J136" s="2">
        <f t="shared" si="1"/>
        <v>1202060.9415101698</v>
      </c>
    </row>
    <row r="137" spans="1:10" ht="19.5" thickBot="1" x14ac:dyDescent="0.35">
      <c r="A137" s="19" t="s">
        <v>13</v>
      </c>
      <c r="B137" s="20">
        <v>924</v>
      </c>
      <c r="C137" s="21" t="s">
        <v>14</v>
      </c>
      <c r="D137" s="21"/>
      <c r="E137" s="21"/>
      <c r="F137" s="23"/>
      <c r="G137" s="24">
        <f>+G138</f>
        <v>1270.4639999999999</v>
      </c>
      <c r="H137" s="24">
        <v>1273.9639999999999</v>
      </c>
      <c r="I137" s="24">
        <v>1332.9939999999999</v>
      </c>
      <c r="J137" s="2">
        <f t="shared" si="1"/>
        <v>3877.4219999999996</v>
      </c>
    </row>
    <row r="138" spans="1:10" ht="19.5" thickBot="1" x14ac:dyDescent="0.35">
      <c r="A138" s="70" t="s">
        <v>65</v>
      </c>
      <c r="B138" s="26">
        <v>924</v>
      </c>
      <c r="C138" s="27" t="s">
        <v>14</v>
      </c>
      <c r="D138" s="27" t="s">
        <v>66</v>
      </c>
      <c r="E138" s="48"/>
      <c r="F138" s="27"/>
      <c r="G138" s="71">
        <f>+G142+G143</f>
        <v>1270.4639999999999</v>
      </c>
      <c r="H138" s="71">
        <v>1273.9639999999999</v>
      </c>
      <c r="I138" s="71">
        <v>1332.9939999999999</v>
      </c>
      <c r="J138" s="2">
        <f t="shared" si="1"/>
        <v>3877.4219999999996</v>
      </c>
    </row>
    <row r="139" spans="1:10" ht="57" thickBot="1" x14ac:dyDescent="0.35">
      <c r="A139" s="87" t="s">
        <v>183</v>
      </c>
      <c r="B139" s="30">
        <v>924</v>
      </c>
      <c r="C139" s="23" t="s">
        <v>14</v>
      </c>
      <c r="D139" s="23" t="s">
        <v>66</v>
      </c>
      <c r="E139" s="23" t="s">
        <v>184</v>
      </c>
      <c r="F139" s="23"/>
      <c r="G139" s="111">
        <f>G140</f>
        <v>1270.4639999999999</v>
      </c>
      <c r="H139" s="111">
        <v>1273.9639999999999</v>
      </c>
      <c r="I139" s="111">
        <v>1332.9939999999999</v>
      </c>
      <c r="J139" s="2">
        <f t="shared" si="1"/>
        <v>3877.4219999999996</v>
      </c>
    </row>
    <row r="140" spans="1:10" ht="90.6" customHeight="1" thickBot="1" x14ac:dyDescent="0.35">
      <c r="A140" s="72" t="s">
        <v>185</v>
      </c>
      <c r="B140" s="33">
        <v>924</v>
      </c>
      <c r="C140" s="34" t="s">
        <v>14</v>
      </c>
      <c r="D140" s="34" t="s">
        <v>66</v>
      </c>
      <c r="E140" s="34" t="s">
        <v>186</v>
      </c>
      <c r="F140" s="34"/>
      <c r="G140" s="73">
        <f>G141</f>
        <v>1270.4639999999999</v>
      </c>
      <c r="H140" s="73">
        <v>1273.9639999999999</v>
      </c>
      <c r="I140" s="73">
        <v>1332.9939999999999</v>
      </c>
      <c r="J140" s="2">
        <f t="shared" si="1"/>
        <v>3877.4219999999996</v>
      </c>
    </row>
    <row r="141" spans="1:10" ht="57" thickBot="1" x14ac:dyDescent="0.35">
      <c r="A141" s="74" t="s">
        <v>187</v>
      </c>
      <c r="B141" s="37">
        <v>924</v>
      </c>
      <c r="C141" s="38" t="s">
        <v>14</v>
      </c>
      <c r="D141" s="38" t="s">
        <v>66</v>
      </c>
      <c r="E141" s="38" t="s">
        <v>188</v>
      </c>
      <c r="F141" s="38"/>
      <c r="G141" s="75">
        <f>G142+G143</f>
        <v>1270.4639999999999</v>
      </c>
      <c r="H141" s="75">
        <v>1273.9639999999999</v>
      </c>
      <c r="I141" s="75">
        <v>1332.9939999999999</v>
      </c>
      <c r="J141" s="2">
        <f t="shared" si="1"/>
        <v>3877.4219999999996</v>
      </c>
    </row>
    <row r="142" spans="1:10" ht="225.75" thickBot="1" x14ac:dyDescent="0.35">
      <c r="A142" s="68" t="s">
        <v>189</v>
      </c>
      <c r="B142" s="41">
        <v>924</v>
      </c>
      <c r="C142" s="42" t="s">
        <v>14</v>
      </c>
      <c r="D142" s="42" t="s">
        <v>66</v>
      </c>
      <c r="E142" s="69" t="s">
        <v>190</v>
      </c>
      <c r="F142" s="69">
        <v>100</v>
      </c>
      <c r="G142" s="86">
        <f>+[1]программы!G60</f>
        <v>1018.164</v>
      </c>
      <c r="H142" s="86">
        <v>1018.164</v>
      </c>
      <c r="I142" s="86">
        <v>1037.694</v>
      </c>
      <c r="J142" s="2">
        <f t="shared" ref="J142:J216" si="2">G142+H142+I142</f>
        <v>3074.0219999999999</v>
      </c>
    </row>
    <row r="143" spans="1:10" ht="188.25" thickBot="1" x14ac:dyDescent="0.35">
      <c r="A143" s="68" t="s">
        <v>191</v>
      </c>
      <c r="B143" s="41">
        <v>924</v>
      </c>
      <c r="C143" s="42" t="s">
        <v>14</v>
      </c>
      <c r="D143" s="42" t="s">
        <v>66</v>
      </c>
      <c r="E143" s="69" t="s">
        <v>190</v>
      </c>
      <c r="F143" s="69">
        <v>200</v>
      </c>
      <c r="G143" s="86">
        <f>+[1]программы!G61</f>
        <v>252.29999999999995</v>
      </c>
      <c r="H143" s="86">
        <v>255.79999999999995</v>
      </c>
      <c r="I143" s="86">
        <v>295.29999999999995</v>
      </c>
      <c r="J143" s="2">
        <f t="shared" si="2"/>
        <v>803.39999999999986</v>
      </c>
    </row>
    <row r="144" spans="1:10" ht="19.5" thickBot="1" x14ac:dyDescent="0.35">
      <c r="A144" s="19" t="s">
        <v>150</v>
      </c>
      <c r="B144" s="20">
        <v>924</v>
      </c>
      <c r="C144" s="21" t="s">
        <v>54</v>
      </c>
      <c r="D144" s="21"/>
      <c r="E144" s="21"/>
      <c r="F144" s="23"/>
      <c r="G144" s="24">
        <f>+G145+G157+G196+G207+G187</f>
        <v>362796.25306499994</v>
      </c>
      <c r="H144" s="24">
        <v>360266.48913057998</v>
      </c>
      <c r="I144" s="24">
        <v>379240.67319458991</v>
      </c>
      <c r="J144" s="2">
        <f t="shared" si="2"/>
        <v>1102303.4153901697</v>
      </c>
    </row>
    <row r="145" spans="1:10" ht="19.5" thickBot="1" x14ac:dyDescent="0.35">
      <c r="A145" s="25" t="s">
        <v>192</v>
      </c>
      <c r="B145" s="26">
        <v>924</v>
      </c>
      <c r="C145" s="27" t="s">
        <v>54</v>
      </c>
      <c r="D145" s="27" t="s">
        <v>14</v>
      </c>
      <c r="E145" s="48"/>
      <c r="F145" s="27"/>
      <c r="G145" s="29">
        <f>+G146</f>
        <v>71450.049264999994</v>
      </c>
      <c r="H145" s="29">
        <v>71522.615128580001</v>
      </c>
      <c r="I145" s="29">
        <v>73742.970348589995</v>
      </c>
      <c r="J145" s="2">
        <f t="shared" si="2"/>
        <v>216715.63474216999</v>
      </c>
    </row>
    <row r="146" spans="1:10" ht="57" thickBot="1" x14ac:dyDescent="0.35">
      <c r="A146" s="87" t="s">
        <v>183</v>
      </c>
      <c r="B146" s="30">
        <v>924</v>
      </c>
      <c r="C146" s="23" t="s">
        <v>54</v>
      </c>
      <c r="D146" s="23" t="s">
        <v>14</v>
      </c>
      <c r="E146" s="23" t="s">
        <v>184</v>
      </c>
      <c r="F146" s="23"/>
      <c r="G146" s="31">
        <f>G147</f>
        <v>71450.049264999994</v>
      </c>
      <c r="H146" s="31">
        <v>71522.615128580001</v>
      </c>
      <c r="I146" s="31">
        <v>73742.970348589995</v>
      </c>
      <c r="J146" s="2">
        <f t="shared" si="2"/>
        <v>216715.63474216999</v>
      </c>
    </row>
    <row r="147" spans="1:10" ht="38.25" thickBot="1" x14ac:dyDescent="0.35">
      <c r="A147" s="32" t="s">
        <v>193</v>
      </c>
      <c r="B147" s="33">
        <v>924</v>
      </c>
      <c r="C147" s="34" t="s">
        <v>54</v>
      </c>
      <c r="D147" s="34" t="s">
        <v>14</v>
      </c>
      <c r="E147" s="34" t="s">
        <v>194</v>
      </c>
      <c r="F147" s="34"/>
      <c r="G147" s="35">
        <f>G148</f>
        <v>71450.049264999994</v>
      </c>
      <c r="H147" s="35">
        <v>71522.615128580001</v>
      </c>
      <c r="I147" s="35">
        <v>73742.970348589995</v>
      </c>
      <c r="J147" s="2">
        <f t="shared" si="2"/>
        <v>216715.63474216999</v>
      </c>
    </row>
    <row r="148" spans="1:10" ht="36.6" customHeight="1" thickBot="1" x14ac:dyDescent="0.35">
      <c r="A148" s="36" t="s">
        <v>195</v>
      </c>
      <c r="B148" s="37">
        <v>924</v>
      </c>
      <c r="C148" s="38" t="s">
        <v>54</v>
      </c>
      <c r="D148" s="38" t="s">
        <v>14</v>
      </c>
      <c r="E148" s="38" t="s">
        <v>196</v>
      </c>
      <c r="F148" s="38"/>
      <c r="G148" s="39">
        <f>+G149+G150+G152+G153+G154+G155+G156+G151</f>
        <v>71450.049264999994</v>
      </c>
      <c r="H148" s="39">
        <v>71522.615128580001</v>
      </c>
      <c r="I148" s="39">
        <v>73742.970348589995</v>
      </c>
      <c r="J148" s="2">
        <f t="shared" si="2"/>
        <v>216715.63474216999</v>
      </c>
    </row>
    <row r="149" spans="1:10" ht="169.5" thickBot="1" x14ac:dyDescent="0.35">
      <c r="A149" s="40" t="s">
        <v>197</v>
      </c>
      <c r="B149" s="41">
        <v>924</v>
      </c>
      <c r="C149" s="42" t="s">
        <v>54</v>
      </c>
      <c r="D149" s="42" t="s">
        <v>14</v>
      </c>
      <c r="E149" s="43" t="s">
        <v>198</v>
      </c>
      <c r="F149" s="43">
        <v>100</v>
      </c>
      <c r="G149" s="44">
        <f>+[1]программы!G73</f>
        <v>4287.3558000000003</v>
      </c>
      <c r="H149" s="44">
        <v>4415.9764740000001</v>
      </c>
      <c r="I149" s="44">
        <v>4394.5396949999995</v>
      </c>
      <c r="J149" s="2">
        <f t="shared" si="2"/>
        <v>13097.871969</v>
      </c>
    </row>
    <row r="150" spans="1:10" ht="132" thickBot="1" x14ac:dyDescent="0.35">
      <c r="A150" s="40" t="s">
        <v>199</v>
      </c>
      <c r="B150" s="41">
        <v>924</v>
      </c>
      <c r="C150" s="42" t="s">
        <v>54</v>
      </c>
      <c r="D150" s="42" t="s">
        <v>14</v>
      </c>
      <c r="E150" s="43" t="s">
        <v>198</v>
      </c>
      <c r="F150" s="43">
        <v>200</v>
      </c>
      <c r="G150" s="44">
        <f>+[1]программы!G74</f>
        <v>4909.2000000000016</v>
      </c>
      <c r="H150" s="44">
        <v>4422.3000000000011</v>
      </c>
      <c r="I150" s="44">
        <v>4616.9999999999991</v>
      </c>
      <c r="J150" s="2">
        <f t="shared" si="2"/>
        <v>13948.500000000004</v>
      </c>
    </row>
    <row r="151" spans="1:10" ht="113.25" thickBot="1" x14ac:dyDescent="0.35">
      <c r="A151" s="40" t="s">
        <v>200</v>
      </c>
      <c r="B151" s="41">
        <v>924</v>
      </c>
      <c r="C151" s="42" t="s">
        <v>54</v>
      </c>
      <c r="D151" s="42" t="s">
        <v>14</v>
      </c>
      <c r="E151" s="43" t="s">
        <v>198</v>
      </c>
      <c r="F151" s="43">
        <v>500</v>
      </c>
      <c r="G151" s="44">
        <f>[1]программы!G75</f>
        <v>48.2</v>
      </c>
      <c r="H151" s="44">
        <v>0</v>
      </c>
      <c r="I151" s="44">
        <v>0</v>
      </c>
      <c r="J151" s="2">
        <f t="shared" si="2"/>
        <v>48.2</v>
      </c>
    </row>
    <row r="152" spans="1:10" ht="132" thickBot="1" x14ac:dyDescent="0.35">
      <c r="A152" s="40" t="s">
        <v>201</v>
      </c>
      <c r="B152" s="41">
        <v>924</v>
      </c>
      <c r="C152" s="42" t="s">
        <v>54</v>
      </c>
      <c r="D152" s="42" t="s">
        <v>14</v>
      </c>
      <c r="E152" s="43" t="s">
        <v>198</v>
      </c>
      <c r="F152" s="43">
        <v>600</v>
      </c>
      <c r="G152" s="44">
        <f>+[1]программы!G76</f>
        <v>22104.692600000002</v>
      </c>
      <c r="H152" s="44">
        <v>20277.404227999999</v>
      </c>
      <c r="I152" s="44">
        <v>20682.902289999998</v>
      </c>
      <c r="J152" s="2">
        <f t="shared" si="2"/>
        <v>63064.999118</v>
      </c>
    </row>
    <row r="153" spans="1:10" ht="113.25" thickBot="1" x14ac:dyDescent="0.35">
      <c r="A153" s="40" t="s">
        <v>202</v>
      </c>
      <c r="B153" s="41">
        <v>924</v>
      </c>
      <c r="C153" s="42" t="s">
        <v>54</v>
      </c>
      <c r="D153" s="42" t="s">
        <v>14</v>
      </c>
      <c r="E153" s="43" t="s">
        <v>198</v>
      </c>
      <c r="F153" s="43">
        <v>800</v>
      </c>
      <c r="G153" s="44">
        <f>+[1]программы!G77</f>
        <v>64.800000000000011</v>
      </c>
      <c r="H153" s="44">
        <v>64.800000000000011</v>
      </c>
      <c r="I153" s="44">
        <v>64.800000000000011</v>
      </c>
      <c r="J153" s="2">
        <f t="shared" si="2"/>
        <v>194.40000000000003</v>
      </c>
    </row>
    <row r="154" spans="1:10" ht="90.6" customHeight="1" thickBot="1" x14ac:dyDescent="0.35">
      <c r="A154" s="68" t="s">
        <v>203</v>
      </c>
      <c r="B154" s="41">
        <v>924</v>
      </c>
      <c r="C154" s="42" t="s">
        <v>54</v>
      </c>
      <c r="D154" s="42" t="s">
        <v>14</v>
      </c>
      <c r="E154" s="43" t="s">
        <v>204</v>
      </c>
      <c r="F154" s="43">
        <v>100</v>
      </c>
      <c r="G154" s="44">
        <f>+[1]программы!G78</f>
        <v>8168.6470950000003</v>
      </c>
      <c r="H154" s="44">
        <v>8454.7489786200003</v>
      </c>
      <c r="I154" s="44">
        <v>8742.0462740100011</v>
      </c>
      <c r="J154" s="2">
        <f t="shared" si="2"/>
        <v>25365.442347630003</v>
      </c>
    </row>
    <row r="155" spans="1:10" ht="169.5" thickBot="1" x14ac:dyDescent="0.35">
      <c r="A155" s="68" t="s">
        <v>205</v>
      </c>
      <c r="B155" s="41">
        <v>924</v>
      </c>
      <c r="C155" s="42" t="s">
        <v>54</v>
      </c>
      <c r="D155" s="42" t="s">
        <v>14</v>
      </c>
      <c r="E155" s="43" t="s">
        <v>204</v>
      </c>
      <c r="F155" s="43">
        <v>200</v>
      </c>
      <c r="G155" s="44">
        <f>+[1]программы!G79</f>
        <v>377.08329999999842</v>
      </c>
      <c r="H155" s="44">
        <v>381.24229999999989</v>
      </c>
      <c r="I155" s="44">
        <v>655.89329999999973</v>
      </c>
      <c r="J155" s="2">
        <f t="shared" si="2"/>
        <v>1414.218899999998</v>
      </c>
    </row>
    <row r="156" spans="1:10" ht="90.6" customHeight="1" thickBot="1" x14ac:dyDescent="0.35">
      <c r="A156" s="68" t="s">
        <v>206</v>
      </c>
      <c r="B156" s="41">
        <v>924</v>
      </c>
      <c r="C156" s="42" t="s">
        <v>54</v>
      </c>
      <c r="D156" s="42" t="s">
        <v>14</v>
      </c>
      <c r="E156" s="43" t="s">
        <v>204</v>
      </c>
      <c r="F156" s="43">
        <v>600</v>
      </c>
      <c r="G156" s="44">
        <f>+[1]программы!G80</f>
        <v>31490.070469999999</v>
      </c>
      <c r="H156" s="44">
        <v>33506.14314796</v>
      </c>
      <c r="I156" s="44">
        <v>34585.788789580001</v>
      </c>
      <c r="J156" s="2">
        <f t="shared" si="2"/>
        <v>99582.00240754</v>
      </c>
    </row>
    <row r="157" spans="1:10" ht="19.5" thickBot="1" x14ac:dyDescent="0.35">
      <c r="A157" s="25" t="s">
        <v>207</v>
      </c>
      <c r="B157" s="26">
        <v>924</v>
      </c>
      <c r="C157" s="27" t="s">
        <v>54</v>
      </c>
      <c r="D157" s="27" t="s">
        <v>31</v>
      </c>
      <c r="E157" s="48"/>
      <c r="F157" s="27"/>
      <c r="G157" s="29">
        <f>+G158</f>
        <v>244541.75879999998</v>
      </c>
      <c r="H157" s="29">
        <v>245906.70650199996</v>
      </c>
      <c r="I157" s="29">
        <v>260967.48272099992</v>
      </c>
      <c r="J157" s="2">
        <f t="shared" si="2"/>
        <v>751415.9480229998</v>
      </c>
    </row>
    <row r="158" spans="1:10" ht="57" thickBot="1" x14ac:dyDescent="0.35">
      <c r="A158" s="50" t="s">
        <v>183</v>
      </c>
      <c r="B158" s="30">
        <v>924</v>
      </c>
      <c r="C158" s="23" t="s">
        <v>54</v>
      </c>
      <c r="D158" s="23" t="s">
        <v>31</v>
      </c>
      <c r="E158" s="23" t="s">
        <v>184</v>
      </c>
      <c r="F158" s="23"/>
      <c r="G158" s="31">
        <f>+G159</f>
        <v>244541.75879999998</v>
      </c>
      <c r="H158" s="31">
        <v>245906.70650199996</v>
      </c>
      <c r="I158" s="31">
        <v>260967.48272099992</v>
      </c>
      <c r="J158" s="2">
        <f t="shared" si="2"/>
        <v>751415.9480229998</v>
      </c>
    </row>
    <row r="159" spans="1:10" ht="38.25" thickBot="1" x14ac:dyDescent="0.35">
      <c r="A159" s="32" t="s">
        <v>193</v>
      </c>
      <c r="B159" s="33">
        <v>924</v>
      </c>
      <c r="C159" s="34" t="s">
        <v>54</v>
      </c>
      <c r="D159" s="34" t="s">
        <v>31</v>
      </c>
      <c r="E159" s="34" t="s">
        <v>194</v>
      </c>
      <c r="F159" s="34"/>
      <c r="G159" s="35">
        <f>+G160</f>
        <v>244541.75879999998</v>
      </c>
      <c r="H159" s="35">
        <v>245906.70650199996</v>
      </c>
      <c r="I159" s="35">
        <v>260967.48272099992</v>
      </c>
      <c r="J159" s="2">
        <f t="shared" si="2"/>
        <v>751415.9480229998</v>
      </c>
    </row>
    <row r="160" spans="1:10" ht="19.5" thickBot="1" x14ac:dyDescent="0.35">
      <c r="A160" s="36" t="s">
        <v>208</v>
      </c>
      <c r="B160" s="37">
        <v>924</v>
      </c>
      <c r="C160" s="38" t="s">
        <v>54</v>
      </c>
      <c r="D160" s="38" t="s">
        <v>31</v>
      </c>
      <c r="E160" s="38" t="s">
        <v>209</v>
      </c>
      <c r="F160" s="38"/>
      <c r="G160" s="39">
        <f>+G161+G162+G163+G164+G165+G170+G171+G172+G173+G174+G175+G176+G177+G178+G179+G181+G182+G183+G168+G169+G166+G167+G184+G185+G186</f>
        <v>244541.75879999998</v>
      </c>
      <c r="H160" s="39">
        <v>245906.70650199996</v>
      </c>
      <c r="I160" s="39">
        <v>260967.48272099992</v>
      </c>
      <c r="J160" s="2">
        <f t="shared" si="2"/>
        <v>751415.9480229998</v>
      </c>
    </row>
    <row r="161" spans="1:10" ht="169.5" thickBot="1" x14ac:dyDescent="0.35">
      <c r="A161" s="40" t="s">
        <v>197</v>
      </c>
      <c r="B161" s="41">
        <v>924</v>
      </c>
      <c r="C161" s="42" t="s">
        <v>54</v>
      </c>
      <c r="D161" s="42" t="s">
        <v>31</v>
      </c>
      <c r="E161" s="43" t="s">
        <v>210</v>
      </c>
      <c r="F161" s="43">
        <v>100</v>
      </c>
      <c r="G161" s="44">
        <f>+[1]программы!G82</f>
        <v>781.59059999999999</v>
      </c>
      <c r="H161" s="44">
        <v>805.038318</v>
      </c>
      <c r="I161" s="44">
        <v>801.13036499999987</v>
      </c>
      <c r="J161" s="2">
        <f t="shared" si="2"/>
        <v>2387.7592829999999</v>
      </c>
    </row>
    <row r="162" spans="1:10" ht="132" thickBot="1" x14ac:dyDescent="0.35">
      <c r="A162" s="40" t="s">
        <v>199</v>
      </c>
      <c r="B162" s="41">
        <v>924</v>
      </c>
      <c r="C162" s="42" t="s">
        <v>54</v>
      </c>
      <c r="D162" s="42" t="s">
        <v>31</v>
      </c>
      <c r="E162" s="43" t="s">
        <v>210</v>
      </c>
      <c r="F162" s="43">
        <v>200</v>
      </c>
      <c r="G162" s="44">
        <f>+[1]программы!G83</f>
        <v>13077.11</v>
      </c>
      <c r="H162" s="44">
        <v>10176.689499999999</v>
      </c>
      <c r="I162" s="44">
        <v>11719.210000000001</v>
      </c>
      <c r="J162" s="2">
        <f t="shared" si="2"/>
        <v>34973.0095</v>
      </c>
    </row>
    <row r="163" spans="1:10" ht="113.25" hidden="1" thickBot="1" x14ac:dyDescent="0.35">
      <c r="A163" s="40" t="s">
        <v>200</v>
      </c>
      <c r="B163" s="41">
        <v>924</v>
      </c>
      <c r="C163" s="42" t="s">
        <v>54</v>
      </c>
      <c r="D163" s="42" t="s">
        <v>31</v>
      </c>
      <c r="E163" s="43" t="s">
        <v>210</v>
      </c>
      <c r="F163" s="43">
        <v>500</v>
      </c>
      <c r="G163" s="44">
        <f>+[1]программы!G84</f>
        <v>0</v>
      </c>
      <c r="H163" s="44">
        <v>0</v>
      </c>
      <c r="I163" s="44">
        <v>0</v>
      </c>
      <c r="J163" s="2">
        <f t="shared" si="2"/>
        <v>0</v>
      </c>
    </row>
    <row r="164" spans="1:10" ht="132" thickBot="1" x14ac:dyDescent="0.35">
      <c r="A164" s="40" t="s">
        <v>201</v>
      </c>
      <c r="B164" s="41">
        <v>924</v>
      </c>
      <c r="C164" s="42" t="s">
        <v>54</v>
      </c>
      <c r="D164" s="42" t="s">
        <v>31</v>
      </c>
      <c r="E164" s="43" t="s">
        <v>210</v>
      </c>
      <c r="F164" s="43">
        <v>600</v>
      </c>
      <c r="G164" s="44">
        <f>+[1]программы!G85</f>
        <v>25332.231599999999</v>
      </c>
      <c r="H164" s="44">
        <v>21689.845818000002</v>
      </c>
      <c r="I164" s="44">
        <v>23545.842490000003</v>
      </c>
      <c r="J164" s="2">
        <f t="shared" si="2"/>
        <v>70567.919908000011</v>
      </c>
    </row>
    <row r="165" spans="1:10" ht="113.25" thickBot="1" x14ac:dyDescent="0.35">
      <c r="A165" s="40" t="s">
        <v>202</v>
      </c>
      <c r="B165" s="41">
        <v>924</v>
      </c>
      <c r="C165" s="42" t="s">
        <v>54</v>
      </c>
      <c r="D165" s="42" t="s">
        <v>31</v>
      </c>
      <c r="E165" s="43" t="s">
        <v>210</v>
      </c>
      <c r="F165" s="43">
        <v>800</v>
      </c>
      <c r="G165" s="44">
        <f>+[1]программы!G86</f>
        <v>721.3</v>
      </c>
      <c r="H165" s="44">
        <v>721.3</v>
      </c>
      <c r="I165" s="44">
        <v>721.3</v>
      </c>
      <c r="J165" s="2">
        <f t="shared" si="2"/>
        <v>2163.8999999999996</v>
      </c>
    </row>
    <row r="166" spans="1:10" ht="169.5" thickBot="1" x14ac:dyDescent="0.35">
      <c r="A166" s="40" t="s">
        <v>452</v>
      </c>
      <c r="B166" s="41">
        <v>924</v>
      </c>
      <c r="C166" s="42" t="s">
        <v>54</v>
      </c>
      <c r="D166" s="42" t="s">
        <v>31</v>
      </c>
      <c r="E166" s="43" t="s">
        <v>453</v>
      </c>
      <c r="F166" s="43">
        <v>200</v>
      </c>
      <c r="G166" s="44">
        <f>[1]функционал!F195</f>
        <v>2658.2999999999997</v>
      </c>
      <c r="H166" s="44">
        <v>2667</v>
      </c>
      <c r="I166" s="44">
        <v>2666.9</v>
      </c>
      <c r="J166" s="2"/>
    </row>
    <row r="167" spans="1:10" ht="169.5" thickBot="1" x14ac:dyDescent="0.35">
      <c r="A167" s="40" t="s">
        <v>454</v>
      </c>
      <c r="B167" s="41">
        <v>924</v>
      </c>
      <c r="C167" s="42" t="s">
        <v>54</v>
      </c>
      <c r="D167" s="42" t="s">
        <v>31</v>
      </c>
      <c r="E167" s="43" t="s">
        <v>453</v>
      </c>
      <c r="F167" s="43">
        <v>600</v>
      </c>
      <c r="G167" s="44">
        <f>[1]функционал!F196</f>
        <v>7797.7999999999993</v>
      </c>
      <c r="H167" s="44">
        <v>8339.7000000000007</v>
      </c>
      <c r="I167" s="44">
        <v>8483</v>
      </c>
      <c r="J167" s="2"/>
    </row>
    <row r="168" spans="1:10" ht="207" thickBot="1" x14ac:dyDescent="0.35">
      <c r="A168" s="40" t="s">
        <v>455</v>
      </c>
      <c r="B168" s="41">
        <v>924</v>
      </c>
      <c r="C168" s="42" t="s">
        <v>54</v>
      </c>
      <c r="D168" s="42" t="s">
        <v>31</v>
      </c>
      <c r="E168" s="43"/>
      <c r="F168" s="43">
        <v>100</v>
      </c>
      <c r="G168" s="44">
        <f>[1]функционал!F197</f>
        <v>5265.0275999999994</v>
      </c>
      <c r="H168" s="44">
        <v>5265.0275999999994</v>
      </c>
      <c r="I168" s="44">
        <v>5265.0275999999994</v>
      </c>
      <c r="J168" s="2"/>
    </row>
    <row r="169" spans="1:10" ht="169.5" thickBot="1" x14ac:dyDescent="0.35">
      <c r="A169" s="40" t="s">
        <v>456</v>
      </c>
      <c r="B169" s="41">
        <v>924</v>
      </c>
      <c r="C169" s="42" t="s">
        <v>54</v>
      </c>
      <c r="D169" s="42" t="s">
        <v>31</v>
      </c>
      <c r="E169" s="43"/>
      <c r="F169" s="43">
        <v>600</v>
      </c>
      <c r="G169" s="44">
        <f>[1]функционал!F198</f>
        <v>6921.6924000000008</v>
      </c>
      <c r="H169" s="44">
        <v>6921.6924000000008</v>
      </c>
      <c r="I169" s="44">
        <v>6921.6924000000008</v>
      </c>
      <c r="J169" s="2"/>
    </row>
    <row r="170" spans="1:10" ht="225.75" thickBot="1" x14ac:dyDescent="0.35">
      <c r="A170" s="68" t="s">
        <v>211</v>
      </c>
      <c r="B170" s="41">
        <v>924</v>
      </c>
      <c r="C170" s="42" t="s">
        <v>54</v>
      </c>
      <c r="D170" s="42" t="s">
        <v>31</v>
      </c>
      <c r="E170" s="43" t="s">
        <v>212</v>
      </c>
      <c r="F170" s="43">
        <v>100</v>
      </c>
      <c r="G170" s="44">
        <f>+[1]программы!G91</f>
        <v>55986</v>
      </c>
      <c r="H170" s="44">
        <v>56506.8</v>
      </c>
      <c r="I170" s="44">
        <v>58199.4</v>
      </c>
      <c r="J170" s="2">
        <f t="shared" si="2"/>
        <v>170692.2</v>
      </c>
    </row>
    <row r="171" spans="1:10" ht="188.25" thickBot="1" x14ac:dyDescent="0.35">
      <c r="A171" s="68" t="s">
        <v>213</v>
      </c>
      <c r="B171" s="41">
        <v>924</v>
      </c>
      <c r="C171" s="42" t="s">
        <v>54</v>
      </c>
      <c r="D171" s="42" t="s">
        <v>31</v>
      </c>
      <c r="E171" s="43" t="s">
        <v>212</v>
      </c>
      <c r="F171" s="43">
        <v>200</v>
      </c>
      <c r="G171" s="44">
        <f>+[1]программы!G92</f>
        <v>2811.5999999999985</v>
      </c>
      <c r="H171" s="44">
        <v>2935.1999999999971</v>
      </c>
      <c r="I171" s="44">
        <v>3242.5999999999985</v>
      </c>
      <c r="J171" s="2">
        <f t="shared" si="2"/>
        <v>8989.3999999999942</v>
      </c>
    </row>
    <row r="172" spans="1:10" ht="188.25" thickBot="1" x14ac:dyDescent="0.35">
      <c r="A172" s="68" t="s">
        <v>214</v>
      </c>
      <c r="B172" s="41">
        <v>924</v>
      </c>
      <c r="C172" s="42" t="s">
        <v>54</v>
      </c>
      <c r="D172" s="42" t="s">
        <v>31</v>
      </c>
      <c r="E172" s="43" t="s">
        <v>212</v>
      </c>
      <c r="F172" s="43">
        <v>600</v>
      </c>
      <c r="G172" s="44">
        <f>+[1]программы!G93</f>
        <v>106089.60000000001</v>
      </c>
      <c r="H172" s="44">
        <v>113689.60000000001</v>
      </c>
      <c r="I172" s="44">
        <v>121211.79999999999</v>
      </c>
      <c r="J172" s="2">
        <f t="shared" si="2"/>
        <v>340991</v>
      </c>
    </row>
    <row r="173" spans="1:10" ht="188.25" thickBot="1" x14ac:dyDescent="0.35">
      <c r="A173" s="68" t="s">
        <v>215</v>
      </c>
      <c r="B173" s="41">
        <v>924</v>
      </c>
      <c r="C173" s="42" t="s">
        <v>54</v>
      </c>
      <c r="D173" s="42" t="s">
        <v>31</v>
      </c>
      <c r="E173" s="43" t="s">
        <v>216</v>
      </c>
      <c r="F173" s="43">
        <v>200</v>
      </c>
      <c r="G173" s="44">
        <f>+[1]программы!G94</f>
        <v>4026.3047999999999</v>
      </c>
      <c r="H173" s="44">
        <v>4167.2254679999996</v>
      </c>
      <c r="I173" s="44">
        <v>4167.2254679999996</v>
      </c>
      <c r="J173" s="2">
        <f t="shared" si="2"/>
        <v>12360.755735999999</v>
      </c>
    </row>
    <row r="174" spans="1:10" ht="150.75" thickBot="1" x14ac:dyDescent="0.35">
      <c r="A174" s="68" t="s">
        <v>217</v>
      </c>
      <c r="B174" s="41">
        <v>924</v>
      </c>
      <c r="C174" s="42" t="s">
        <v>54</v>
      </c>
      <c r="D174" s="42" t="s">
        <v>31</v>
      </c>
      <c r="E174" s="43" t="s">
        <v>216</v>
      </c>
      <c r="F174" s="43">
        <v>200</v>
      </c>
      <c r="G174" s="44">
        <f>+[1]программы!G95</f>
        <v>65.400000000000546</v>
      </c>
      <c r="H174" s="44">
        <v>65.400000000000546</v>
      </c>
      <c r="I174" s="44">
        <v>415.40000000000055</v>
      </c>
      <c r="J174" s="2">
        <f t="shared" si="2"/>
        <v>546.20000000000164</v>
      </c>
    </row>
    <row r="175" spans="1:10" ht="150.75" thickBot="1" x14ac:dyDescent="0.35">
      <c r="A175" s="68" t="s">
        <v>218</v>
      </c>
      <c r="B175" s="41">
        <v>924</v>
      </c>
      <c r="C175" s="42" t="s">
        <v>54</v>
      </c>
      <c r="D175" s="42" t="s">
        <v>31</v>
      </c>
      <c r="E175" s="43" t="s">
        <v>216</v>
      </c>
      <c r="F175" s="43">
        <v>600</v>
      </c>
      <c r="G175" s="44">
        <f>+[1]программы!G96</f>
        <v>982.20279999999991</v>
      </c>
      <c r="H175" s="44">
        <v>1015.9883979999998</v>
      </c>
      <c r="I175" s="44">
        <v>1165.988398</v>
      </c>
      <c r="J175" s="2">
        <f t="shared" si="2"/>
        <v>3164.1795959999999</v>
      </c>
    </row>
    <row r="176" spans="1:10" ht="36.6" customHeight="1" thickBot="1" x14ac:dyDescent="0.35">
      <c r="A176" s="68" t="s">
        <v>219</v>
      </c>
      <c r="B176" s="41">
        <v>924</v>
      </c>
      <c r="C176" s="42" t="s">
        <v>54</v>
      </c>
      <c r="D176" s="42" t="s">
        <v>31</v>
      </c>
      <c r="E176" s="112" t="s">
        <v>220</v>
      </c>
      <c r="F176" s="69">
        <v>200</v>
      </c>
      <c r="G176" s="44">
        <f>+[1]программы!G98</f>
        <v>340</v>
      </c>
      <c r="H176" s="44">
        <v>340</v>
      </c>
      <c r="I176" s="44">
        <v>340</v>
      </c>
      <c r="J176" s="2">
        <f t="shared" si="2"/>
        <v>1020</v>
      </c>
    </row>
    <row r="177" spans="1:10" ht="132" thickBot="1" x14ac:dyDescent="0.35">
      <c r="A177" s="68" t="s">
        <v>221</v>
      </c>
      <c r="B177" s="41">
        <v>924</v>
      </c>
      <c r="C177" s="42" t="s">
        <v>54</v>
      </c>
      <c r="D177" s="42" t="s">
        <v>31</v>
      </c>
      <c r="E177" s="112" t="s">
        <v>220</v>
      </c>
      <c r="F177" s="69">
        <v>600</v>
      </c>
      <c r="G177" s="44">
        <f>+[1]программы!G99</f>
        <v>1040.8</v>
      </c>
      <c r="H177" s="44">
        <v>1040.8</v>
      </c>
      <c r="I177" s="44">
        <v>1040.8</v>
      </c>
      <c r="J177" s="2">
        <f t="shared" si="2"/>
        <v>3122.3999999999996</v>
      </c>
    </row>
    <row r="178" spans="1:10" ht="150.75" thickBot="1" x14ac:dyDescent="0.35">
      <c r="A178" s="68" t="s">
        <v>222</v>
      </c>
      <c r="B178" s="41">
        <v>924</v>
      </c>
      <c r="C178" s="42" t="s">
        <v>54</v>
      </c>
      <c r="D178" s="42" t="s">
        <v>31</v>
      </c>
      <c r="E178" s="112" t="s">
        <v>223</v>
      </c>
      <c r="F178" s="69">
        <v>200</v>
      </c>
      <c r="G178" s="44">
        <f>+[1]программы!G100</f>
        <v>100</v>
      </c>
      <c r="H178" s="44">
        <v>100</v>
      </c>
      <c r="I178" s="44">
        <v>100</v>
      </c>
      <c r="J178" s="2">
        <f t="shared" si="2"/>
        <v>300</v>
      </c>
    </row>
    <row r="179" spans="1:10" ht="169.5" hidden="1" thickBot="1" x14ac:dyDescent="0.35">
      <c r="A179" s="68" t="s">
        <v>224</v>
      </c>
      <c r="B179" s="41">
        <v>924</v>
      </c>
      <c r="C179" s="42" t="s">
        <v>54</v>
      </c>
      <c r="D179" s="42" t="s">
        <v>31</v>
      </c>
      <c r="E179" s="112" t="s">
        <v>225</v>
      </c>
      <c r="F179" s="69">
        <v>600</v>
      </c>
      <c r="G179" s="44">
        <f>[1]программы!G101</f>
        <v>0</v>
      </c>
      <c r="H179" s="44">
        <v>0</v>
      </c>
      <c r="I179" s="44">
        <v>0</v>
      </c>
      <c r="J179" s="2">
        <f t="shared" si="2"/>
        <v>0</v>
      </c>
    </row>
    <row r="180" spans="1:10" ht="169.5" thickBot="1" x14ac:dyDescent="0.35">
      <c r="A180" s="68" t="s">
        <v>224</v>
      </c>
      <c r="B180" s="41">
        <v>924</v>
      </c>
      <c r="C180" s="42" t="s">
        <v>54</v>
      </c>
      <c r="D180" s="42" t="s">
        <v>31</v>
      </c>
      <c r="E180" s="112" t="s">
        <v>227</v>
      </c>
      <c r="F180" s="69">
        <v>200</v>
      </c>
      <c r="G180" s="44"/>
      <c r="H180" s="44">
        <v>3168.8</v>
      </c>
      <c r="I180" s="44">
        <v>3127.3</v>
      </c>
      <c r="J180" s="2"/>
    </row>
    <row r="181" spans="1:10" ht="188.25" thickBot="1" x14ac:dyDescent="0.35">
      <c r="A181" s="68" t="s">
        <v>226</v>
      </c>
      <c r="B181" s="41">
        <v>924</v>
      </c>
      <c r="C181" s="42" t="s">
        <v>54</v>
      </c>
      <c r="D181" s="42" t="s">
        <v>31</v>
      </c>
      <c r="E181" s="112" t="s">
        <v>227</v>
      </c>
      <c r="F181" s="69">
        <v>600</v>
      </c>
      <c r="G181" s="44">
        <f>[1]программы!G103</f>
        <v>1899.6</v>
      </c>
      <c r="H181" s="44">
        <v>1584.4</v>
      </c>
      <c r="I181" s="44">
        <v>3127.4</v>
      </c>
      <c r="J181" s="2">
        <f t="shared" si="2"/>
        <v>6611.4</v>
      </c>
    </row>
    <row r="182" spans="1:10" ht="150.75" thickBot="1" x14ac:dyDescent="0.35">
      <c r="A182" s="68" t="s">
        <v>457</v>
      </c>
      <c r="B182" s="41">
        <v>924</v>
      </c>
      <c r="C182" s="42" t="s">
        <v>54</v>
      </c>
      <c r="D182" s="42" t="s">
        <v>31</v>
      </c>
      <c r="E182" s="112"/>
      <c r="F182" s="69">
        <v>200</v>
      </c>
      <c r="G182" s="44">
        <f>[1]программы!G104</f>
        <v>1568.7329999999999</v>
      </c>
      <c r="H182" s="44">
        <v>3137.4659999999999</v>
      </c>
      <c r="I182" s="44">
        <v>4705.4660000000003</v>
      </c>
      <c r="J182" s="2"/>
    </row>
    <row r="183" spans="1:10" ht="150.75" thickBot="1" x14ac:dyDescent="0.35">
      <c r="A183" s="68" t="s">
        <v>458</v>
      </c>
      <c r="B183" s="41">
        <v>924</v>
      </c>
      <c r="C183" s="42" t="s">
        <v>54</v>
      </c>
      <c r="D183" s="42" t="s">
        <v>31</v>
      </c>
      <c r="E183" s="112"/>
      <c r="F183" s="69">
        <v>600</v>
      </c>
      <c r="G183" s="44">
        <f>[1]программы!G105</f>
        <v>3137.4659999999999</v>
      </c>
      <c r="H183" s="44">
        <v>1568.7329999999999</v>
      </c>
      <c r="I183" s="44">
        <v>0</v>
      </c>
      <c r="J183" s="2"/>
    </row>
    <row r="184" spans="1:10" ht="188.25" thickBot="1" x14ac:dyDescent="0.35">
      <c r="A184" s="68" t="s">
        <v>459</v>
      </c>
      <c r="B184" s="41">
        <v>924</v>
      </c>
      <c r="C184" s="42" t="s">
        <v>54</v>
      </c>
      <c r="D184" s="42" t="s">
        <v>31</v>
      </c>
      <c r="E184" s="112"/>
      <c r="F184" s="69">
        <v>600</v>
      </c>
      <c r="G184" s="44">
        <f>[1]функционал!F213</f>
        <v>1239</v>
      </c>
      <c r="H184" s="44">
        <v>0</v>
      </c>
      <c r="I184" s="44">
        <v>0</v>
      </c>
      <c r="J184" s="2"/>
    </row>
    <row r="185" spans="1:10" ht="113.25" thickBot="1" x14ac:dyDescent="0.35">
      <c r="A185" s="68" t="s">
        <v>460</v>
      </c>
      <c r="B185" s="41">
        <v>924</v>
      </c>
      <c r="C185" s="42" t="s">
        <v>54</v>
      </c>
      <c r="D185" s="42" t="s">
        <v>31</v>
      </c>
      <c r="E185" s="112" t="s">
        <v>461</v>
      </c>
      <c r="F185" s="69">
        <v>200</v>
      </c>
      <c r="G185" s="44">
        <f>[1]функционал!F214</f>
        <v>900</v>
      </c>
      <c r="H185" s="44">
        <v>0</v>
      </c>
      <c r="I185" s="44">
        <v>0</v>
      </c>
      <c r="J185" s="2"/>
    </row>
    <row r="186" spans="1:10" ht="113.25" thickBot="1" x14ac:dyDescent="0.35">
      <c r="A186" s="68" t="s">
        <v>462</v>
      </c>
      <c r="B186" s="41">
        <v>924</v>
      </c>
      <c r="C186" s="42" t="s">
        <v>54</v>
      </c>
      <c r="D186" s="42" t="s">
        <v>31</v>
      </c>
      <c r="E186" s="112" t="s">
        <v>461</v>
      </c>
      <c r="F186" s="69">
        <v>600</v>
      </c>
      <c r="G186" s="44">
        <f>[1]функционал!F215</f>
        <v>1800</v>
      </c>
      <c r="H186" s="44">
        <v>0</v>
      </c>
      <c r="I186" s="44">
        <v>0</v>
      </c>
      <c r="J186" s="2"/>
    </row>
    <row r="187" spans="1:10" ht="19.5" thickBot="1" x14ac:dyDescent="0.35">
      <c r="A187" s="25" t="s">
        <v>228</v>
      </c>
      <c r="B187" s="26">
        <v>924</v>
      </c>
      <c r="C187" s="27" t="s">
        <v>54</v>
      </c>
      <c r="D187" s="27" t="s">
        <v>16</v>
      </c>
      <c r="E187" s="48"/>
      <c r="F187" s="27"/>
      <c r="G187" s="29">
        <f>+G188</f>
        <v>28951.530199999997</v>
      </c>
      <c r="H187" s="29">
        <v>26108.702700000002</v>
      </c>
      <c r="I187" s="29">
        <v>27027.804954999992</v>
      </c>
      <c r="J187" s="2">
        <f t="shared" si="2"/>
        <v>82088.037855000002</v>
      </c>
    </row>
    <row r="188" spans="1:10" ht="19.5" thickBot="1" x14ac:dyDescent="0.35">
      <c r="A188" s="72" t="s">
        <v>229</v>
      </c>
      <c r="B188" s="33">
        <v>924</v>
      </c>
      <c r="C188" s="34" t="s">
        <v>54</v>
      </c>
      <c r="D188" s="34" t="s">
        <v>16</v>
      </c>
      <c r="E188" s="64" t="s">
        <v>230</v>
      </c>
      <c r="F188" s="64"/>
      <c r="G188" s="35">
        <f>G189</f>
        <v>28951.530199999997</v>
      </c>
      <c r="H188" s="35">
        <v>26108.702700000002</v>
      </c>
      <c r="I188" s="35">
        <v>27027.804954999992</v>
      </c>
      <c r="J188" s="2">
        <f t="shared" si="2"/>
        <v>82088.037855000002</v>
      </c>
    </row>
    <row r="189" spans="1:10" ht="108.6" customHeight="1" thickBot="1" x14ac:dyDescent="0.35">
      <c r="A189" s="74" t="s">
        <v>231</v>
      </c>
      <c r="B189" s="37">
        <v>924</v>
      </c>
      <c r="C189" s="38" t="s">
        <v>54</v>
      </c>
      <c r="D189" s="38" t="s">
        <v>16</v>
      </c>
      <c r="E189" s="67" t="s">
        <v>232</v>
      </c>
      <c r="F189" s="67"/>
      <c r="G189" s="39">
        <f>G191+G192+G193+G194+G195+G190</f>
        <v>28951.530199999997</v>
      </c>
      <c r="H189" s="39">
        <v>26108.702700000002</v>
      </c>
      <c r="I189" s="39">
        <v>27027.804954999992</v>
      </c>
      <c r="J189" s="2">
        <f t="shared" si="2"/>
        <v>82088.037855000002</v>
      </c>
    </row>
    <row r="190" spans="1:10" ht="150.75" thickBot="1" x14ac:dyDescent="0.35">
      <c r="A190" s="40" t="s">
        <v>463</v>
      </c>
      <c r="B190" s="41">
        <v>924</v>
      </c>
      <c r="C190" s="42" t="s">
        <v>54</v>
      </c>
      <c r="D190" s="42" t="s">
        <v>16</v>
      </c>
      <c r="E190" s="113" t="s">
        <v>464</v>
      </c>
      <c r="F190" s="43">
        <v>600</v>
      </c>
      <c r="G190" s="44">
        <f>[1]функционал!F219</f>
        <v>2232.69</v>
      </c>
      <c r="H190" s="44">
        <v>0</v>
      </c>
      <c r="I190" s="44">
        <v>0</v>
      </c>
      <c r="J190" s="2"/>
    </row>
    <row r="191" spans="1:10" ht="169.5" thickBot="1" x14ac:dyDescent="0.35">
      <c r="A191" s="40" t="s">
        <v>233</v>
      </c>
      <c r="B191" s="41">
        <v>924</v>
      </c>
      <c r="C191" s="42" t="s">
        <v>54</v>
      </c>
      <c r="D191" s="42" t="s">
        <v>16</v>
      </c>
      <c r="E191" s="43" t="s">
        <v>234</v>
      </c>
      <c r="F191" s="43">
        <v>100</v>
      </c>
      <c r="G191" s="44">
        <f>+[1]программы!G116</f>
        <v>11027.4192</v>
      </c>
      <c r="H191" s="44">
        <v>11027.4192</v>
      </c>
      <c r="I191" s="44">
        <v>11303.104679999999</v>
      </c>
      <c r="J191" s="2">
        <f t="shared" si="2"/>
        <v>33357.943079999997</v>
      </c>
    </row>
    <row r="192" spans="1:10" ht="132" thickBot="1" x14ac:dyDescent="0.35">
      <c r="A192" s="40" t="s">
        <v>235</v>
      </c>
      <c r="B192" s="41">
        <v>924</v>
      </c>
      <c r="C192" s="42" t="s">
        <v>54</v>
      </c>
      <c r="D192" s="42" t="s">
        <v>16</v>
      </c>
      <c r="E192" s="43" t="s">
        <v>234</v>
      </c>
      <c r="F192" s="43">
        <v>200</v>
      </c>
      <c r="G192" s="44">
        <f>+[1]программы!G117</f>
        <v>1565.6499999999978</v>
      </c>
      <c r="H192" s="44">
        <v>1270.7124999999996</v>
      </c>
      <c r="I192" s="44">
        <v>1422.0499999999993</v>
      </c>
      <c r="J192" s="2">
        <f t="shared" si="2"/>
        <v>4258.4124999999967</v>
      </c>
    </row>
    <row r="193" spans="1:10" ht="113.25" thickBot="1" x14ac:dyDescent="0.35">
      <c r="A193" s="40" t="s">
        <v>236</v>
      </c>
      <c r="B193" s="41">
        <v>924</v>
      </c>
      <c r="C193" s="42" t="s">
        <v>54</v>
      </c>
      <c r="D193" s="42" t="s">
        <v>16</v>
      </c>
      <c r="E193" s="43" t="s">
        <v>234</v>
      </c>
      <c r="F193" s="43">
        <v>300</v>
      </c>
      <c r="G193" s="44">
        <f>+[1]программы!G118</f>
        <v>18</v>
      </c>
      <c r="H193" s="44">
        <v>0</v>
      </c>
      <c r="I193" s="44">
        <v>0</v>
      </c>
      <c r="J193" s="2">
        <f t="shared" si="2"/>
        <v>18</v>
      </c>
    </row>
    <row r="194" spans="1:10" ht="132" thickBot="1" x14ac:dyDescent="0.35">
      <c r="A194" s="40" t="s">
        <v>237</v>
      </c>
      <c r="B194" s="41">
        <v>924</v>
      </c>
      <c r="C194" s="42" t="s">
        <v>54</v>
      </c>
      <c r="D194" s="42" t="s">
        <v>16</v>
      </c>
      <c r="E194" s="43" t="s">
        <v>234</v>
      </c>
      <c r="F194" s="43">
        <v>600</v>
      </c>
      <c r="G194" s="44">
        <f>+[1]программы!G119</f>
        <v>14098.271000000001</v>
      </c>
      <c r="H194" s="44">
        <v>13801.071</v>
      </c>
      <c r="I194" s="44">
        <v>14293.150274999996</v>
      </c>
      <c r="J194" s="2">
        <f t="shared" si="2"/>
        <v>42192.492274999997</v>
      </c>
    </row>
    <row r="195" spans="1:10" ht="113.25" thickBot="1" x14ac:dyDescent="0.35">
      <c r="A195" s="40" t="s">
        <v>238</v>
      </c>
      <c r="B195" s="41">
        <v>924</v>
      </c>
      <c r="C195" s="42" t="s">
        <v>54</v>
      </c>
      <c r="D195" s="42" t="s">
        <v>16</v>
      </c>
      <c r="E195" s="43" t="s">
        <v>234</v>
      </c>
      <c r="F195" s="43">
        <v>800</v>
      </c>
      <c r="G195" s="44">
        <f>+[1]программы!G120</f>
        <v>9.5</v>
      </c>
      <c r="H195" s="44">
        <v>9.5</v>
      </c>
      <c r="I195" s="44">
        <v>9.5</v>
      </c>
      <c r="J195" s="2">
        <f t="shared" si="2"/>
        <v>28.5</v>
      </c>
    </row>
    <row r="196" spans="1:10" ht="36.6" customHeight="1" thickBot="1" x14ac:dyDescent="0.35">
      <c r="A196" s="70" t="s">
        <v>239</v>
      </c>
      <c r="B196" s="26">
        <v>924</v>
      </c>
      <c r="C196" s="27" t="s">
        <v>54</v>
      </c>
      <c r="D196" s="27" t="s">
        <v>54</v>
      </c>
      <c r="E196" s="48"/>
      <c r="F196" s="27"/>
      <c r="G196" s="29">
        <f>+G197</f>
        <v>4107.8</v>
      </c>
      <c r="H196" s="29">
        <v>4117.8</v>
      </c>
      <c r="I196" s="29">
        <v>4127.8</v>
      </c>
      <c r="J196" s="2">
        <f t="shared" si="2"/>
        <v>12353.400000000001</v>
      </c>
    </row>
    <row r="197" spans="1:10" ht="57" thickBot="1" x14ac:dyDescent="0.35">
      <c r="A197" s="87" t="s">
        <v>183</v>
      </c>
      <c r="B197" s="30">
        <v>924</v>
      </c>
      <c r="C197" s="23" t="s">
        <v>54</v>
      </c>
      <c r="D197" s="23" t="s">
        <v>54</v>
      </c>
      <c r="E197" s="23" t="s">
        <v>184</v>
      </c>
      <c r="F197" s="23"/>
      <c r="G197" s="31">
        <f>+G198</f>
        <v>4107.8</v>
      </c>
      <c r="H197" s="31">
        <v>4117.8</v>
      </c>
      <c r="I197" s="31">
        <v>4127.8</v>
      </c>
      <c r="J197" s="2">
        <f t="shared" si="2"/>
        <v>12353.400000000001</v>
      </c>
    </row>
    <row r="198" spans="1:10" ht="19.5" thickBot="1" x14ac:dyDescent="0.35">
      <c r="A198" s="72" t="s">
        <v>240</v>
      </c>
      <c r="B198" s="33">
        <v>924</v>
      </c>
      <c r="C198" s="34" t="s">
        <v>54</v>
      </c>
      <c r="D198" s="34" t="s">
        <v>54</v>
      </c>
      <c r="E198" s="34" t="s">
        <v>241</v>
      </c>
      <c r="F198" s="34"/>
      <c r="G198" s="35">
        <f>+G199+G203</f>
        <v>4107.8</v>
      </c>
      <c r="H198" s="35">
        <v>4117.8</v>
      </c>
      <c r="I198" s="35">
        <v>4127.8</v>
      </c>
      <c r="J198" s="2">
        <f t="shared" si="2"/>
        <v>12353.400000000001</v>
      </c>
    </row>
    <row r="199" spans="1:10" ht="75.75" hidden="1" thickBot="1" x14ac:dyDescent="0.35">
      <c r="A199" s="36" t="s">
        <v>242</v>
      </c>
      <c r="B199" s="37">
        <v>924</v>
      </c>
      <c r="C199" s="38" t="s">
        <v>54</v>
      </c>
      <c r="D199" s="38" t="s">
        <v>54</v>
      </c>
      <c r="E199" s="67" t="s">
        <v>243</v>
      </c>
      <c r="F199" s="67"/>
      <c r="G199" s="39">
        <f>+G200+G201+G202</f>
        <v>0</v>
      </c>
      <c r="H199" s="39">
        <v>0</v>
      </c>
      <c r="I199" s="39">
        <v>0</v>
      </c>
      <c r="J199" s="2">
        <f t="shared" si="2"/>
        <v>0</v>
      </c>
    </row>
    <row r="200" spans="1:10" ht="132" hidden="1" thickBot="1" x14ac:dyDescent="0.35">
      <c r="A200" s="40" t="s">
        <v>244</v>
      </c>
      <c r="B200" s="41">
        <v>924</v>
      </c>
      <c r="C200" s="42" t="s">
        <v>54</v>
      </c>
      <c r="D200" s="42" t="s">
        <v>54</v>
      </c>
      <c r="E200" s="43" t="s">
        <v>245</v>
      </c>
      <c r="F200" s="43">
        <v>200</v>
      </c>
      <c r="G200" s="44">
        <f>+[1]программы!G125</f>
        <v>0</v>
      </c>
      <c r="H200" s="44">
        <v>0</v>
      </c>
      <c r="I200" s="44">
        <v>0</v>
      </c>
      <c r="J200" s="2">
        <f t="shared" si="2"/>
        <v>0</v>
      </c>
    </row>
    <row r="201" spans="1:10" ht="132" hidden="1" thickBot="1" x14ac:dyDescent="0.35">
      <c r="A201" s="40" t="s">
        <v>246</v>
      </c>
      <c r="B201" s="41">
        <v>924</v>
      </c>
      <c r="C201" s="42" t="s">
        <v>54</v>
      </c>
      <c r="D201" s="42" t="s">
        <v>54</v>
      </c>
      <c r="E201" s="43" t="s">
        <v>247</v>
      </c>
      <c r="F201" s="43">
        <v>200</v>
      </c>
      <c r="G201" s="44">
        <f>+[1]программы!G126</f>
        <v>0</v>
      </c>
      <c r="H201" s="44">
        <v>0</v>
      </c>
      <c r="I201" s="44">
        <v>0</v>
      </c>
      <c r="J201" s="2">
        <f t="shared" si="2"/>
        <v>0</v>
      </c>
    </row>
    <row r="202" spans="1:10" ht="132" hidden="1" thickBot="1" x14ac:dyDescent="0.35">
      <c r="A202" s="40" t="s">
        <v>248</v>
      </c>
      <c r="B202" s="41">
        <v>924</v>
      </c>
      <c r="C202" s="42" t="s">
        <v>54</v>
      </c>
      <c r="D202" s="42" t="s">
        <v>54</v>
      </c>
      <c r="E202" s="43" t="s">
        <v>249</v>
      </c>
      <c r="F202" s="43">
        <v>200</v>
      </c>
      <c r="G202" s="44">
        <f>+[1]программы!G127</f>
        <v>0</v>
      </c>
      <c r="H202" s="44">
        <v>0</v>
      </c>
      <c r="I202" s="44">
        <v>0</v>
      </c>
      <c r="J202" s="2">
        <f t="shared" si="2"/>
        <v>0</v>
      </c>
    </row>
    <row r="203" spans="1:10" ht="38.25" thickBot="1" x14ac:dyDescent="0.35">
      <c r="A203" s="74" t="s">
        <v>250</v>
      </c>
      <c r="B203" s="37">
        <v>924</v>
      </c>
      <c r="C203" s="38" t="s">
        <v>54</v>
      </c>
      <c r="D203" s="38" t="s">
        <v>54</v>
      </c>
      <c r="E203" s="38" t="s">
        <v>251</v>
      </c>
      <c r="F203" s="38"/>
      <c r="G203" s="39">
        <f>+G204+G205+G206</f>
        <v>4107.8</v>
      </c>
      <c r="H203" s="39">
        <v>4117.8</v>
      </c>
      <c r="I203" s="39">
        <v>4127.8</v>
      </c>
      <c r="J203" s="2">
        <f t="shared" si="2"/>
        <v>12353.400000000001</v>
      </c>
    </row>
    <row r="204" spans="1:10" ht="132" thickBot="1" x14ac:dyDescent="0.35">
      <c r="A204" s="40" t="s">
        <v>252</v>
      </c>
      <c r="B204" s="41">
        <v>924</v>
      </c>
      <c r="C204" s="42" t="s">
        <v>54</v>
      </c>
      <c r="D204" s="42" t="s">
        <v>54</v>
      </c>
      <c r="E204" s="43" t="s">
        <v>253</v>
      </c>
      <c r="F204" s="43">
        <v>200</v>
      </c>
      <c r="G204" s="114">
        <f>+[1]программы!G129</f>
        <v>3736.3</v>
      </c>
      <c r="H204" s="114">
        <v>0</v>
      </c>
      <c r="I204" s="114">
        <v>0</v>
      </c>
      <c r="J204" s="2">
        <f t="shared" si="2"/>
        <v>3736.3</v>
      </c>
    </row>
    <row r="205" spans="1:10" ht="99.75" customHeight="1" thickBot="1" x14ac:dyDescent="0.35">
      <c r="A205" s="40" t="s">
        <v>254</v>
      </c>
      <c r="B205" s="41">
        <v>924</v>
      </c>
      <c r="C205" s="42" t="s">
        <v>54</v>
      </c>
      <c r="D205" s="42" t="s">
        <v>54</v>
      </c>
      <c r="E205" s="43" t="s">
        <v>255</v>
      </c>
      <c r="F205" s="43">
        <v>300</v>
      </c>
      <c r="G205" s="114">
        <f>+[1]программы!G130</f>
        <v>250</v>
      </c>
      <c r="H205" s="114">
        <v>3996.3</v>
      </c>
      <c r="I205" s="114">
        <v>4006.3</v>
      </c>
      <c r="J205" s="2">
        <f t="shared" si="2"/>
        <v>8252.6</v>
      </c>
    </row>
    <row r="206" spans="1:10" ht="132" thickBot="1" x14ac:dyDescent="0.35">
      <c r="A206" s="40" t="s">
        <v>256</v>
      </c>
      <c r="B206" s="41">
        <v>924</v>
      </c>
      <c r="C206" s="42" t="s">
        <v>54</v>
      </c>
      <c r="D206" s="42" t="s">
        <v>54</v>
      </c>
      <c r="E206" s="43" t="s">
        <v>253</v>
      </c>
      <c r="F206" s="43">
        <v>200</v>
      </c>
      <c r="G206" s="114">
        <f>+[1]программы!G131</f>
        <v>121.49999999999999</v>
      </c>
      <c r="H206" s="114">
        <v>121.49999999999999</v>
      </c>
      <c r="I206" s="114">
        <v>121.49999999999999</v>
      </c>
      <c r="J206" s="2">
        <f t="shared" si="2"/>
        <v>364.49999999999994</v>
      </c>
    </row>
    <row r="207" spans="1:10" ht="19.5" thickBot="1" x14ac:dyDescent="0.35">
      <c r="A207" s="70" t="s">
        <v>257</v>
      </c>
      <c r="B207" s="26">
        <v>924</v>
      </c>
      <c r="C207" s="27" t="s">
        <v>54</v>
      </c>
      <c r="D207" s="27" t="s">
        <v>99</v>
      </c>
      <c r="E207" s="48"/>
      <c r="F207" s="27"/>
      <c r="G207" s="29">
        <f>+G208</f>
        <v>13745.114799999999</v>
      </c>
      <c r="H207" s="29">
        <v>12610.664799999999</v>
      </c>
      <c r="I207" s="29">
        <v>13374.615169999997</v>
      </c>
      <c r="J207" s="2">
        <f t="shared" si="2"/>
        <v>39730.394769999999</v>
      </c>
    </row>
    <row r="208" spans="1:10" ht="57" thickBot="1" x14ac:dyDescent="0.35">
      <c r="A208" s="115" t="s">
        <v>258</v>
      </c>
      <c r="B208" s="116">
        <v>924</v>
      </c>
      <c r="C208" s="117" t="s">
        <v>54</v>
      </c>
      <c r="D208" s="117" t="s">
        <v>99</v>
      </c>
      <c r="E208" s="117" t="s">
        <v>184</v>
      </c>
      <c r="F208" s="117"/>
      <c r="G208" s="118">
        <f>+G209+G212</f>
        <v>13745.114799999999</v>
      </c>
      <c r="H208" s="118">
        <v>12610.664799999999</v>
      </c>
      <c r="I208" s="118">
        <v>13374.615169999997</v>
      </c>
      <c r="J208" s="2">
        <f t="shared" si="2"/>
        <v>39730.394769999999</v>
      </c>
    </row>
    <row r="209" spans="1:10" ht="19.5" thickBot="1" x14ac:dyDescent="0.35">
      <c r="A209" s="72" t="s">
        <v>229</v>
      </c>
      <c r="B209" s="33">
        <v>924</v>
      </c>
      <c r="C209" s="34" t="s">
        <v>54</v>
      </c>
      <c r="D209" s="34" t="s">
        <v>99</v>
      </c>
      <c r="E209" s="33" t="s">
        <v>230</v>
      </c>
      <c r="F209" s="33"/>
      <c r="G209" s="81">
        <f>G210</f>
        <v>300</v>
      </c>
      <c r="H209" s="81">
        <v>0</v>
      </c>
      <c r="I209" s="81">
        <v>0</v>
      </c>
      <c r="J209" s="2">
        <f t="shared" si="2"/>
        <v>300</v>
      </c>
    </row>
    <row r="210" spans="1:10" ht="38.25" thickBot="1" x14ac:dyDescent="0.35">
      <c r="A210" s="74" t="s">
        <v>259</v>
      </c>
      <c r="B210" s="37">
        <v>924</v>
      </c>
      <c r="C210" s="38" t="s">
        <v>54</v>
      </c>
      <c r="D210" s="38" t="s">
        <v>99</v>
      </c>
      <c r="E210" s="37" t="s">
        <v>260</v>
      </c>
      <c r="F210" s="37"/>
      <c r="G210" s="82">
        <f>G211</f>
        <v>300</v>
      </c>
      <c r="H210" s="82">
        <v>0</v>
      </c>
      <c r="I210" s="82">
        <v>0</v>
      </c>
      <c r="J210" s="2">
        <f t="shared" si="2"/>
        <v>300</v>
      </c>
    </row>
    <row r="211" spans="1:10" ht="113.25" thickBot="1" x14ac:dyDescent="0.35">
      <c r="A211" s="40" t="s">
        <v>261</v>
      </c>
      <c r="B211" s="41">
        <v>924</v>
      </c>
      <c r="C211" s="42" t="s">
        <v>54</v>
      </c>
      <c r="D211" s="42" t="s">
        <v>99</v>
      </c>
      <c r="E211" s="43" t="s">
        <v>262</v>
      </c>
      <c r="F211" s="43">
        <v>200</v>
      </c>
      <c r="G211" s="79">
        <f>+[1]программы!G122</f>
        <v>300</v>
      </c>
      <c r="H211" s="79">
        <v>0</v>
      </c>
      <c r="I211" s="79">
        <v>0</v>
      </c>
      <c r="J211" s="2">
        <f t="shared" si="2"/>
        <v>300</v>
      </c>
    </row>
    <row r="212" spans="1:10" ht="36.6" customHeight="1" thickBot="1" x14ac:dyDescent="0.35">
      <c r="A212" s="72" t="s">
        <v>263</v>
      </c>
      <c r="B212" s="33">
        <v>924</v>
      </c>
      <c r="C212" s="34" t="s">
        <v>54</v>
      </c>
      <c r="D212" s="34" t="s">
        <v>99</v>
      </c>
      <c r="E212" s="34" t="s">
        <v>264</v>
      </c>
      <c r="F212" s="34"/>
      <c r="G212" s="35">
        <f>+G213+G217</f>
        <v>13445.114799999999</v>
      </c>
      <c r="H212" s="35">
        <v>12610.664799999999</v>
      </c>
      <c r="I212" s="35">
        <v>13374.615169999997</v>
      </c>
      <c r="J212" s="2">
        <f t="shared" si="2"/>
        <v>39430.394769999999</v>
      </c>
    </row>
    <row r="213" spans="1:10" ht="57" thickBot="1" x14ac:dyDescent="0.35">
      <c r="A213" s="74" t="s">
        <v>265</v>
      </c>
      <c r="B213" s="37">
        <v>924</v>
      </c>
      <c r="C213" s="38" t="s">
        <v>54</v>
      </c>
      <c r="D213" s="38" t="s">
        <v>99</v>
      </c>
      <c r="E213" s="38" t="s">
        <v>266</v>
      </c>
      <c r="F213" s="38"/>
      <c r="G213" s="39">
        <f>+G214+G215+G216</f>
        <v>2981.9465999999998</v>
      </c>
      <c r="H213" s="39">
        <v>2668.9465999999998</v>
      </c>
      <c r="I213" s="39">
        <v>3008.3402649999994</v>
      </c>
      <c r="J213" s="2">
        <f t="shared" si="2"/>
        <v>8659.2334649999993</v>
      </c>
    </row>
    <row r="214" spans="1:10" ht="207" thickBot="1" x14ac:dyDescent="0.35">
      <c r="A214" s="68" t="s">
        <v>267</v>
      </c>
      <c r="B214" s="41">
        <v>924</v>
      </c>
      <c r="C214" s="42" t="s">
        <v>54</v>
      </c>
      <c r="D214" s="42" t="s">
        <v>99</v>
      </c>
      <c r="E214" s="69" t="s">
        <v>268</v>
      </c>
      <c r="F214" s="69">
        <v>100</v>
      </c>
      <c r="G214" s="79">
        <f>+[1]программы!G134</f>
        <v>2575.7465999999999</v>
      </c>
      <c r="H214" s="79">
        <v>2575.7465999999999</v>
      </c>
      <c r="I214" s="79">
        <v>2640.1402649999995</v>
      </c>
      <c r="J214" s="2">
        <f t="shared" si="2"/>
        <v>7791.633464999999</v>
      </c>
    </row>
    <row r="215" spans="1:10" ht="150.75" thickBot="1" x14ac:dyDescent="0.35">
      <c r="A215" s="68" t="s">
        <v>269</v>
      </c>
      <c r="B215" s="41">
        <v>924</v>
      </c>
      <c r="C215" s="42" t="s">
        <v>54</v>
      </c>
      <c r="D215" s="42" t="s">
        <v>99</v>
      </c>
      <c r="E215" s="69" t="s">
        <v>268</v>
      </c>
      <c r="F215" s="69">
        <v>200</v>
      </c>
      <c r="G215" s="79">
        <f>+[1]программы!G135</f>
        <v>401.99999999999983</v>
      </c>
      <c r="H215" s="79">
        <v>88.999999999999815</v>
      </c>
      <c r="I215" s="79">
        <v>363.99999999999983</v>
      </c>
      <c r="J215" s="2">
        <f t="shared" si="2"/>
        <v>854.99999999999955</v>
      </c>
    </row>
    <row r="216" spans="1:10" ht="150.75" thickBot="1" x14ac:dyDescent="0.35">
      <c r="A216" s="68" t="s">
        <v>270</v>
      </c>
      <c r="B216" s="41">
        <v>924</v>
      </c>
      <c r="C216" s="42" t="s">
        <v>54</v>
      </c>
      <c r="D216" s="42" t="s">
        <v>99</v>
      </c>
      <c r="E216" s="69" t="s">
        <v>268</v>
      </c>
      <c r="F216" s="69">
        <v>800</v>
      </c>
      <c r="G216" s="79">
        <f>+[1]программы!G136</f>
        <v>4.2</v>
      </c>
      <c r="H216" s="79">
        <v>4.2</v>
      </c>
      <c r="I216" s="79">
        <v>4.2</v>
      </c>
      <c r="J216" s="2">
        <f t="shared" si="2"/>
        <v>12.600000000000001</v>
      </c>
    </row>
    <row r="217" spans="1:10" ht="75.75" thickBot="1" x14ac:dyDescent="0.35">
      <c r="A217" s="36" t="s">
        <v>271</v>
      </c>
      <c r="B217" s="37">
        <v>924</v>
      </c>
      <c r="C217" s="38" t="s">
        <v>54</v>
      </c>
      <c r="D217" s="38" t="s">
        <v>99</v>
      </c>
      <c r="E217" s="67" t="s">
        <v>272</v>
      </c>
      <c r="F217" s="67"/>
      <c r="G217" s="82">
        <f>+G218+G219+G220</f>
        <v>10463.1682</v>
      </c>
      <c r="H217" s="82">
        <v>9941.7181999999993</v>
      </c>
      <c r="I217" s="82">
        <v>10366.274904999998</v>
      </c>
      <c r="J217" s="2">
        <f t="shared" ref="J217:J281" si="3">G217+H217+I217</f>
        <v>30771.161304999998</v>
      </c>
    </row>
    <row r="218" spans="1:10" ht="169.5" thickBot="1" x14ac:dyDescent="0.35">
      <c r="A218" s="68" t="s">
        <v>273</v>
      </c>
      <c r="B218" s="41">
        <v>924</v>
      </c>
      <c r="C218" s="42" t="s">
        <v>54</v>
      </c>
      <c r="D218" s="42" t="s">
        <v>99</v>
      </c>
      <c r="E218" s="69" t="s">
        <v>274</v>
      </c>
      <c r="F218" s="69">
        <v>100</v>
      </c>
      <c r="G218" s="79">
        <f>+[1]программы!G138</f>
        <v>8748.2682000000004</v>
      </c>
      <c r="H218" s="79">
        <v>8748.2682000000004</v>
      </c>
      <c r="I218" s="79">
        <v>8966.9749049999991</v>
      </c>
      <c r="J218" s="2">
        <f t="shared" si="3"/>
        <v>26463.511305</v>
      </c>
    </row>
    <row r="219" spans="1:10" ht="132" thickBot="1" x14ac:dyDescent="0.35">
      <c r="A219" s="68" t="s">
        <v>275</v>
      </c>
      <c r="B219" s="41">
        <v>924</v>
      </c>
      <c r="C219" s="42" t="s">
        <v>54</v>
      </c>
      <c r="D219" s="42" t="s">
        <v>99</v>
      </c>
      <c r="E219" s="69" t="s">
        <v>274</v>
      </c>
      <c r="F219" s="69">
        <v>200</v>
      </c>
      <c r="G219" s="79">
        <f>+[1]программы!G139</f>
        <v>1707.6999999999996</v>
      </c>
      <c r="H219" s="79">
        <v>1186.2499999999989</v>
      </c>
      <c r="I219" s="79">
        <v>1392.0999999999988</v>
      </c>
      <c r="J219" s="2">
        <f t="shared" si="3"/>
        <v>4286.0499999999975</v>
      </c>
    </row>
    <row r="220" spans="1:10" ht="113.25" thickBot="1" x14ac:dyDescent="0.35">
      <c r="A220" s="68" t="s">
        <v>276</v>
      </c>
      <c r="B220" s="41">
        <v>924</v>
      </c>
      <c r="C220" s="42" t="s">
        <v>54</v>
      </c>
      <c r="D220" s="42" t="s">
        <v>99</v>
      </c>
      <c r="E220" s="69" t="s">
        <v>274</v>
      </c>
      <c r="F220" s="69">
        <v>800</v>
      </c>
      <c r="G220" s="79">
        <f>+[1]программы!G140</f>
        <v>7.2</v>
      </c>
      <c r="H220" s="79">
        <v>7.2</v>
      </c>
      <c r="I220" s="79">
        <v>7.2</v>
      </c>
      <c r="J220" s="2">
        <f t="shared" si="3"/>
        <v>21.6</v>
      </c>
    </row>
    <row r="221" spans="1:10" ht="19.5" thickBot="1" x14ac:dyDescent="0.35">
      <c r="A221" s="90" t="s">
        <v>159</v>
      </c>
      <c r="B221" s="20">
        <v>924</v>
      </c>
      <c r="C221" s="20">
        <v>10</v>
      </c>
      <c r="D221" s="20"/>
      <c r="E221" s="21"/>
      <c r="F221" s="23"/>
      <c r="G221" s="92">
        <f>+G222</f>
        <v>8712.8000000000011</v>
      </c>
      <c r="H221" s="92">
        <v>8666.9</v>
      </c>
      <c r="I221" s="92">
        <v>8620.7000000000007</v>
      </c>
      <c r="J221" s="2">
        <f t="shared" si="3"/>
        <v>26000.400000000001</v>
      </c>
    </row>
    <row r="222" spans="1:10" ht="19.5" thickBot="1" x14ac:dyDescent="0.35">
      <c r="A222" s="70" t="s">
        <v>277</v>
      </c>
      <c r="B222" s="26">
        <v>924</v>
      </c>
      <c r="C222" s="26">
        <v>10</v>
      </c>
      <c r="D222" s="27" t="s">
        <v>37</v>
      </c>
      <c r="E222" s="48"/>
      <c r="F222" s="27"/>
      <c r="G222" s="80">
        <f>+G223</f>
        <v>8712.8000000000011</v>
      </c>
      <c r="H222" s="80">
        <v>8666.9</v>
      </c>
      <c r="I222" s="80">
        <v>8620.7000000000007</v>
      </c>
      <c r="J222" s="2">
        <f t="shared" si="3"/>
        <v>26000.400000000001</v>
      </c>
    </row>
    <row r="223" spans="1:10" ht="36.6" customHeight="1" thickBot="1" x14ac:dyDescent="0.35">
      <c r="A223" s="119" t="s">
        <v>183</v>
      </c>
      <c r="B223" s="30">
        <v>924</v>
      </c>
      <c r="C223" s="30">
        <v>10</v>
      </c>
      <c r="D223" s="23" t="s">
        <v>37</v>
      </c>
      <c r="E223" s="23" t="s">
        <v>184</v>
      </c>
      <c r="F223" s="23"/>
      <c r="G223" s="84">
        <f>+G224+G234</f>
        <v>8712.8000000000011</v>
      </c>
      <c r="H223" s="84">
        <v>8666.9</v>
      </c>
      <c r="I223" s="84">
        <v>8620.7000000000007</v>
      </c>
      <c r="J223" s="2">
        <f t="shared" si="3"/>
        <v>26000.400000000001</v>
      </c>
    </row>
    <row r="224" spans="1:10" ht="57" thickBot="1" x14ac:dyDescent="0.35">
      <c r="A224" s="72" t="s">
        <v>185</v>
      </c>
      <c r="B224" s="33">
        <v>924</v>
      </c>
      <c r="C224" s="33">
        <v>10</v>
      </c>
      <c r="D224" s="34" t="s">
        <v>37</v>
      </c>
      <c r="E224" s="120" t="s">
        <v>186</v>
      </c>
      <c r="F224" s="33"/>
      <c r="G224" s="81">
        <f>+G225</f>
        <v>8323.8000000000011</v>
      </c>
      <c r="H224" s="81">
        <v>8277.9</v>
      </c>
      <c r="I224" s="81">
        <v>8231.7000000000007</v>
      </c>
      <c r="J224" s="2">
        <f t="shared" si="3"/>
        <v>24833.4</v>
      </c>
    </row>
    <row r="225" spans="1:10" ht="38.25" thickBot="1" x14ac:dyDescent="0.35">
      <c r="A225" s="74" t="s">
        <v>278</v>
      </c>
      <c r="B225" s="37">
        <v>924</v>
      </c>
      <c r="C225" s="37">
        <v>10</v>
      </c>
      <c r="D225" s="38" t="s">
        <v>37</v>
      </c>
      <c r="E225" s="121" t="s">
        <v>279</v>
      </c>
      <c r="F225" s="37"/>
      <c r="G225" s="82">
        <f>+G226+G227+G228+G229+G230+G231+G232+G233</f>
        <v>8323.8000000000011</v>
      </c>
      <c r="H225" s="82">
        <v>8277.9</v>
      </c>
      <c r="I225" s="82">
        <v>8231.7000000000007</v>
      </c>
      <c r="J225" s="2">
        <f t="shared" si="3"/>
        <v>24833.4</v>
      </c>
    </row>
    <row r="226" spans="1:10" ht="150.75" thickBot="1" x14ac:dyDescent="0.35">
      <c r="A226" s="68" t="s">
        <v>280</v>
      </c>
      <c r="B226" s="41">
        <v>924</v>
      </c>
      <c r="C226" s="69">
        <v>10</v>
      </c>
      <c r="D226" s="42" t="s">
        <v>37</v>
      </c>
      <c r="E226" s="112" t="s">
        <v>281</v>
      </c>
      <c r="F226" s="112">
        <v>300</v>
      </c>
      <c r="G226" s="79">
        <f>+[1]программы!G63</f>
        <v>199.2</v>
      </c>
      <c r="H226" s="79">
        <v>207.2</v>
      </c>
      <c r="I226" s="79">
        <v>207.2</v>
      </c>
      <c r="J226" s="2">
        <f t="shared" si="3"/>
        <v>613.59999999999991</v>
      </c>
    </row>
    <row r="227" spans="1:10" ht="132" hidden="1" thickBot="1" x14ac:dyDescent="0.35">
      <c r="A227" s="68" t="s">
        <v>282</v>
      </c>
      <c r="B227" s="41">
        <v>924</v>
      </c>
      <c r="C227" s="69">
        <v>10</v>
      </c>
      <c r="D227" s="42" t="s">
        <v>37</v>
      </c>
      <c r="E227" s="112" t="s">
        <v>283</v>
      </c>
      <c r="F227" s="112">
        <v>300</v>
      </c>
      <c r="G227" s="79">
        <f>+[1]программы!G64</f>
        <v>0</v>
      </c>
      <c r="H227" s="79">
        <v>0</v>
      </c>
      <c r="I227" s="79">
        <v>0</v>
      </c>
      <c r="J227" s="2">
        <f t="shared" si="3"/>
        <v>0</v>
      </c>
    </row>
    <row r="228" spans="1:10" ht="132" hidden="1" thickBot="1" x14ac:dyDescent="0.35">
      <c r="A228" s="68" t="s">
        <v>284</v>
      </c>
      <c r="B228" s="41">
        <v>924</v>
      </c>
      <c r="C228" s="69">
        <v>10</v>
      </c>
      <c r="D228" s="42" t="s">
        <v>37</v>
      </c>
      <c r="E228" s="112" t="s">
        <v>285</v>
      </c>
      <c r="F228" s="112">
        <v>300</v>
      </c>
      <c r="G228" s="79">
        <f>+[1]программы!G65</f>
        <v>0</v>
      </c>
      <c r="H228" s="79">
        <v>0</v>
      </c>
      <c r="I228" s="79">
        <v>0</v>
      </c>
      <c r="J228" s="2">
        <f t="shared" si="3"/>
        <v>0</v>
      </c>
    </row>
    <row r="229" spans="1:10" ht="132" hidden="1" thickBot="1" x14ac:dyDescent="0.35">
      <c r="A229" s="68" t="s">
        <v>286</v>
      </c>
      <c r="B229" s="41">
        <v>924</v>
      </c>
      <c r="C229" s="69">
        <v>10</v>
      </c>
      <c r="D229" s="42" t="s">
        <v>37</v>
      </c>
      <c r="E229" s="112" t="s">
        <v>287</v>
      </c>
      <c r="F229" s="112">
        <v>300</v>
      </c>
      <c r="G229" s="79">
        <f>+[1]программы!G66</f>
        <v>0</v>
      </c>
      <c r="H229" s="79">
        <v>0</v>
      </c>
      <c r="I229" s="79">
        <v>0</v>
      </c>
      <c r="J229" s="2">
        <f t="shared" si="3"/>
        <v>0</v>
      </c>
    </row>
    <row r="230" spans="1:10" ht="132" hidden="1" thickBot="1" x14ac:dyDescent="0.35">
      <c r="A230" s="68" t="s">
        <v>288</v>
      </c>
      <c r="B230" s="41">
        <v>924</v>
      </c>
      <c r="C230" s="69">
        <v>10</v>
      </c>
      <c r="D230" s="42" t="s">
        <v>37</v>
      </c>
      <c r="E230" s="112" t="s">
        <v>289</v>
      </c>
      <c r="F230" s="112">
        <v>300</v>
      </c>
      <c r="G230" s="79">
        <f>+[1]программы!G67</f>
        <v>0</v>
      </c>
      <c r="H230" s="79">
        <v>0</v>
      </c>
      <c r="I230" s="79">
        <v>0</v>
      </c>
      <c r="J230" s="2">
        <f t="shared" si="3"/>
        <v>0</v>
      </c>
    </row>
    <row r="231" spans="1:10" ht="150.75" thickBot="1" x14ac:dyDescent="0.35">
      <c r="A231" s="68" t="s">
        <v>290</v>
      </c>
      <c r="B231" s="41">
        <v>924</v>
      </c>
      <c r="C231" s="69">
        <v>10</v>
      </c>
      <c r="D231" s="42" t="s">
        <v>37</v>
      </c>
      <c r="E231" s="112" t="s">
        <v>291</v>
      </c>
      <c r="F231" s="112">
        <v>300</v>
      </c>
      <c r="G231" s="79">
        <f>+[1]программы!G68</f>
        <v>8124.6</v>
      </c>
      <c r="H231" s="79">
        <v>8070.7</v>
      </c>
      <c r="I231" s="79">
        <v>8024.5</v>
      </c>
      <c r="J231" s="2">
        <f t="shared" si="3"/>
        <v>24219.8</v>
      </c>
    </row>
    <row r="232" spans="1:10" ht="132" hidden="1" thickBot="1" x14ac:dyDescent="0.35">
      <c r="A232" s="68" t="s">
        <v>292</v>
      </c>
      <c r="B232" s="41">
        <v>924</v>
      </c>
      <c r="C232" s="69">
        <v>10</v>
      </c>
      <c r="D232" s="42" t="s">
        <v>37</v>
      </c>
      <c r="E232" s="112" t="s">
        <v>293</v>
      </c>
      <c r="F232" s="112">
        <v>300</v>
      </c>
      <c r="G232" s="79">
        <f>+[1]программы!G69</f>
        <v>0</v>
      </c>
      <c r="H232" s="79">
        <v>0</v>
      </c>
      <c r="I232" s="79">
        <v>0</v>
      </c>
      <c r="J232" s="2">
        <f t="shared" si="3"/>
        <v>0</v>
      </c>
    </row>
    <row r="233" spans="1:10" ht="169.5" hidden="1" thickBot="1" x14ac:dyDescent="0.35">
      <c r="A233" s="68" t="s">
        <v>294</v>
      </c>
      <c r="B233" s="41">
        <v>924</v>
      </c>
      <c r="C233" s="69">
        <v>10</v>
      </c>
      <c r="D233" s="42" t="s">
        <v>37</v>
      </c>
      <c r="E233" s="112" t="s">
        <v>295</v>
      </c>
      <c r="F233" s="112">
        <v>300</v>
      </c>
      <c r="G233" s="79">
        <f>+[1]программы!G70</f>
        <v>0</v>
      </c>
      <c r="H233" s="79">
        <v>0</v>
      </c>
      <c r="I233" s="79">
        <v>0</v>
      </c>
      <c r="J233" s="2">
        <f t="shared" si="3"/>
        <v>0</v>
      </c>
    </row>
    <row r="234" spans="1:10" ht="38.25" thickBot="1" x14ac:dyDescent="0.35">
      <c r="A234" s="72" t="s">
        <v>193</v>
      </c>
      <c r="B234" s="33">
        <v>924</v>
      </c>
      <c r="C234" s="33">
        <v>10</v>
      </c>
      <c r="D234" s="34" t="s">
        <v>37</v>
      </c>
      <c r="E234" s="34" t="s">
        <v>194</v>
      </c>
      <c r="F234" s="34"/>
      <c r="G234" s="81">
        <f>+G235</f>
        <v>389</v>
      </c>
      <c r="H234" s="81">
        <v>389</v>
      </c>
      <c r="I234" s="81">
        <v>389</v>
      </c>
      <c r="J234" s="2">
        <f t="shared" si="3"/>
        <v>1167</v>
      </c>
    </row>
    <row r="235" spans="1:10" ht="19.5" thickBot="1" x14ac:dyDescent="0.35">
      <c r="A235" s="74" t="s">
        <v>208</v>
      </c>
      <c r="B235" s="37">
        <v>924</v>
      </c>
      <c r="C235" s="37">
        <v>10</v>
      </c>
      <c r="D235" s="38" t="s">
        <v>37</v>
      </c>
      <c r="E235" s="38" t="s">
        <v>209</v>
      </c>
      <c r="F235" s="38"/>
      <c r="G235" s="82">
        <f>+G236</f>
        <v>389</v>
      </c>
      <c r="H235" s="82">
        <v>389</v>
      </c>
      <c r="I235" s="82">
        <v>389</v>
      </c>
      <c r="J235" s="2">
        <f t="shared" si="3"/>
        <v>1167</v>
      </c>
    </row>
    <row r="236" spans="1:10" ht="188.25" thickBot="1" x14ac:dyDescent="0.35">
      <c r="A236" s="68" t="s">
        <v>296</v>
      </c>
      <c r="B236" s="41">
        <v>924</v>
      </c>
      <c r="C236" s="69">
        <v>10</v>
      </c>
      <c r="D236" s="42" t="s">
        <v>37</v>
      </c>
      <c r="E236" s="112" t="s">
        <v>297</v>
      </c>
      <c r="F236" s="69">
        <v>300</v>
      </c>
      <c r="G236" s="79">
        <f>+[1]программы!G97</f>
        <v>389</v>
      </c>
      <c r="H236" s="79">
        <v>389</v>
      </c>
      <c r="I236" s="79">
        <v>389</v>
      </c>
      <c r="J236" s="2">
        <f t="shared" si="3"/>
        <v>1167</v>
      </c>
    </row>
    <row r="237" spans="1:10" ht="19.5" thickBot="1" x14ac:dyDescent="0.35">
      <c r="A237" s="90" t="s">
        <v>298</v>
      </c>
      <c r="B237" s="20">
        <v>924</v>
      </c>
      <c r="C237" s="20">
        <v>11</v>
      </c>
      <c r="D237" s="20"/>
      <c r="E237" s="23"/>
      <c r="F237" s="23"/>
      <c r="G237" s="92">
        <f>+G238+G243</f>
        <v>23036.708799999997</v>
      </c>
      <c r="H237" s="92">
        <v>22990.508799999996</v>
      </c>
      <c r="I237" s="92">
        <v>23852.486519999995</v>
      </c>
      <c r="J237" s="2">
        <f t="shared" si="3"/>
        <v>69879.70411999998</v>
      </c>
    </row>
    <row r="238" spans="1:10" ht="19.5" thickBot="1" x14ac:dyDescent="0.35">
      <c r="A238" s="70" t="s">
        <v>299</v>
      </c>
      <c r="B238" s="26">
        <v>924</v>
      </c>
      <c r="C238" s="26">
        <v>11</v>
      </c>
      <c r="D238" s="122" t="s">
        <v>14</v>
      </c>
      <c r="E238" s="27"/>
      <c r="F238" s="27"/>
      <c r="G238" s="80">
        <f>+G239</f>
        <v>100</v>
      </c>
      <c r="H238" s="80">
        <v>0</v>
      </c>
      <c r="I238" s="80">
        <v>0</v>
      </c>
      <c r="J238" s="2">
        <f t="shared" si="3"/>
        <v>100</v>
      </c>
    </row>
    <row r="239" spans="1:10" ht="57" thickBot="1" x14ac:dyDescent="0.35">
      <c r="A239" s="87" t="s">
        <v>183</v>
      </c>
      <c r="B239" s="30">
        <v>924</v>
      </c>
      <c r="C239" s="30">
        <v>11</v>
      </c>
      <c r="D239" s="123" t="s">
        <v>14</v>
      </c>
      <c r="E239" s="23" t="s">
        <v>184</v>
      </c>
      <c r="F239" s="23"/>
      <c r="G239" s="84">
        <f>+G240</f>
        <v>100</v>
      </c>
      <c r="H239" s="84">
        <v>0</v>
      </c>
      <c r="I239" s="84">
        <v>0</v>
      </c>
      <c r="J239" s="2">
        <f t="shared" si="3"/>
        <v>100</v>
      </c>
    </row>
    <row r="240" spans="1:10" ht="19.5" thickBot="1" x14ac:dyDescent="0.35">
      <c r="A240" s="72" t="s">
        <v>300</v>
      </c>
      <c r="B240" s="33">
        <v>924</v>
      </c>
      <c r="C240" s="33">
        <v>11</v>
      </c>
      <c r="D240" s="124" t="s">
        <v>14</v>
      </c>
      <c r="E240" s="34" t="s">
        <v>301</v>
      </c>
      <c r="F240" s="34"/>
      <c r="G240" s="81">
        <f>+G241</f>
        <v>100</v>
      </c>
      <c r="H240" s="81">
        <v>0</v>
      </c>
      <c r="I240" s="81">
        <v>0</v>
      </c>
      <c r="J240" s="2">
        <f t="shared" si="3"/>
        <v>100</v>
      </c>
    </row>
    <row r="241" spans="1:10" ht="38.25" thickBot="1" x14ac:dyDescent="0.35">
      <c r="A241" s="74" t="s">
        <v>302</v>
      </c>
      <c r="B241" s="37">
        <v>924</v>
      </c>
      <c r="C241" s="37">
        <v>11</v>
      </c>
      <c r="D241" s="125" t="s">
        <v>14</v>
      </c>
      <c r="E241" s="38" t="s">
        <v>303</v>
      </c>
      <c r="F241" s="38"/>
      <c r="G241" s="82">
        <f>+G242</f>
        <v>100</v>
      </c>
      <c r="H241" s="82">
        <v>0</v>
      </c>
      <c r="I241" s="82">
        <v>0</v>
      </c>
      <c r="J241" s="2">
        <f t="shared" si="3"/>
        <v>100</v>
      </c>
    </row>
    <row r="242" spans="1:10" ht="113.25" thickBot="1" x14ac:dyDescent="0.35">
      <c r="A242" s="68" t="s">
        <v>304</v>
      </c>
      <c r="B242" s="41">
        <v>924</v>
      </c>
      <c r="C242" s="69">
        <v>11</v>
      </c>
      <c r="D242" s="126" t="s">
        <v>14</v>
      </c>
      <c r="E242" s="96" t="s">
        <v>305</v>
      </c>
      <c r="F242" s="69">
        <v>200</v>
      </c>
      <c r="G242" s="86">
        <f>+[1]программы!G143</f>
        <v>100</v>
      </c>
      <c r="H242" s="86">
        <v>0</v>
      </c>
      <c r="I242" s="86">
        <v>0</v>
      </c>
      <c r="J242" s="2">
        <f t="shared" si="3"/>
        <v>100</v>
      </c>
    </row>
    <row r="243" spans="1:10" ht="19.5" thickBot="1" x14ac:dyDescent="0.35">
      <c r="A243" s="70" t="s">
        <v>306</v>
      </c>
      <c r="B243" s="26">
        <v>924</v>
      </c>
      <c r="C243" s="26">
        <v>11</v>
      </c>
      <c r="D243" s="122" t="s">
        <v>31</v>
      </c>
      <c r="E243" s="48"/>
      <c r="F243" s="27"/>
      <c r="G243" s="80">
        <f>+G244</f>
        <v>22936.708799999997</v>
      </c>
      <c r="H243" s="80">
        <v>22990.508799999996</v>
      </c>
      <c r="I243" s="80">
        <v>23852.486519999995</v>
      </c>
      <c r="J243" s="2">
        <f t="shared" si="3"/>
        <v>69779.70411999998</v>
      </c>
    </row>
    <row r="244" spans="1:10" ht="57" thickBot="1" x14ac:dyDescent="0.35">
      <c r="A244" s="87" t="s">
        <v>183</v>
      </c>
      <c r="B244" s="30">
        <v>924</v>
      </c>
      <c r="C244" s="30">
        <v>11</v>
      </c>
      <c r="D244" s="123" t="s">
        <v>31</v>
      </c>
      <c r="E244" s="23" t="s">
        <v>184</v>
      </c>
      <c r="F244" s="23"/>
      <c r="G244" s="84">
        <f>+G245</f>
        <v>22936.708799999997</v>
      </c>
      <c r="H244" s="84">
        <v>22990.508799999996</v>
      </c>
      <c r="I244" s="84">
        <v>23852.486519999995</v>
      </c>
      <c r="J244" s="2">
        <f t="shared" si="3"/>
        <v>69779.70411999998</v>
      </c>
    </row>
    <row r="245" spans="1:10" ht="19.5" thickBot="1" x14ac:dyDescent="0.35">
      <c r="A245" s="72" t="s">
        <v>300</v>
      </c>
      <c r="B245" s="33">
        <v>924</v>
      </c>
      <c r="C245" s="33">
        <v>11</v>
      </c>
      <c r="D245" s="124" t="s">
        <v>31</v>
      </c>
      <c r="E245" s="34" t="s">
        <v>301</v>
      </c>
      <c r="F245" s="34"/>
      <c r="G245" s="81">
        <f>+G246</f>
        <v>22936.708799999997</v>
      </c>
      <c r="H245" s="81">
        <v>22990.508799999996</v>
      </c>
      <c r="I245" s="81">
        <v>23852.486519999995</v>
      </c>
      <c r="J245" s="2">
        <f t="shared" si="3"/>
        <v>69779.70411999998</v>
      </c>
    </row>
    <row r="246" spans="1:10" ht="38.25" thickBot="1" x14ac:dyDescent="0.35">
      <c r="A246" s="74" t="s">
        <v>307</v>
      </c>
      <c r="B246" s="37">
        <v>924</v>
      </c>
      <c r="C246" s="37">
        <v>11</v>
      </c>
      <c r="D246" s="125" t="s">
        <v>31</v>
      </c>
      <c r="E246" s="38" t="s">
        <v>308</v>
      </c>
      <c r="F246" s="38"/>
      <c r="G246" s="82">
        <f>+G248+G247</f>
        <v>22936.708799999997</v>
      </c>
      <c r="H246" s="82">
        <v>22990.508799999996</v>
      </c>
      <c r="I246" s="82">
        <v>23852.486519999995</v>
      </c>
      <c r="J246" s="2">
        <f t="shared" si="3"/>
        <v>69779.70411999998</v>
      </c>
    </row>
    <row r="247" spans="1:10" ht="132" thickBot="1" x14ac:dyDescent="0.35">
      <c r="A247" s="68" t="s">
        <v>465</v>
      </c>
      <c r="B247" s="41">
        <v>924</v>
      </c>
      <c r="C247" s="69">
        <v>11</v>
      </c>
      <c r="D247" s="126" t="s">
        <v>31</v>
      </c>
      <c r="E247" s="126"/>
      <c r="F247" s="112">
        <v>600</v>
      </c>
      <c r="G247" s="86">
        <f>+[1]программы!G145</f>
        <v>380</v>
      </c>
      <c r="H247" s="86">
        <v>760</v>
      </c>
      <c r="I247" s="86">
        <v>1140</v>
      </c>
      <c r="J247" s="2"/>
    </row>
    <row r="248" spans="1:10" ht="132" thickBot="1" x14ac:dyDescent="0.35">
      <c r="A248" s="68" t="s">
        <v>309</v>
      </c>
      <c r="B248" s="41">
        <v>924</v>
      </c>
      <c r="C248" s="69">
        <v>11</v>
      </c>
      <c r="D248" s="126" t="s">
        <v>31</v>
      </c>
      <c r="E248" s="126" t="s">
        <v>310</v>
      </c>
      <c r="F248" s="112">
        <v>600</v>
      </c>
      <c r="G248" s="86">
        <f>+[1]программы!G146</f>
        <v>22556.708799999997</v>
      </c>
      <c r="H248" s="86">
        <v>22230.508799999996</v>
      </c>
      <c r="I248" s="86">
        <v>22712.486519999995</v>
      </c>
      <c r="J248" s="2">
        <f t="shared" si="3"/>
        <v>67499.70411999998</v>
      </c>
    </row>
    <row r="249" spans="1:10" ht="57" thickBot="1" x14ac:dyDescent="0.35">
      <c r="A249" s="45" t="s">
        <v>311</v>
      </c>
      <c r="B249" s="46">
        <v>925</v>
      </c>
      <c r="C249" s="46"/>
      <c r="D249" s="46"/>
      <c r="E249" s="46"/>
      <c r="F249" s="46"/>
      <c r="G249" s="127">
        <f>+G250+G266+G277+G304+G310+G326+G295</f>
        <v>66280.684599999993</v>
      </c>
      <c r="H249" s="127">
        <v>24842.487004000002</v>
      </c>
      <c r="I249" s="127">
        <v>31391.253732000001</v>
      </c>
      <c r="J249" s="2">
        <f t="shared" si="3"/>
        <v>122514.425336</v>
      </c>
    </row>
    <row r="250" spans="1:10" ht="19.5" thickBot="1" x14ac:dyDescent="0.35">
      <c r="A250" s="19" t="s">
        <v>13</v>
      </c>
      <c r="B250" s="20">
        <v>925</v>
      </c>
      <c r="C250" s="21" t="s">
        <v>14</v>
      </c>
      <c r="D250" s="21"/>
      <c r="E250" s="21"/>
      <c r="F250" s="23"/>
      <c r="G250" s="24">
        <f>+G251</f>
        <v>13721.8794</v>
      </c>
      <c r="H250" s="24">
        <v>11967.779400000001</v>
      </c>
      <c r="I250" s="24">
        <v>13273.667500999998</v>
      </c>
      <c r="J250" s="2">
        <f t="shared" si="3"/>
        <v>38963.326301000001</v>
      </c>
    </row>
    <row r="251" spans="1:10" ht="19.5" thickBot="1" x14ac:dyDescent="0.35">
      <c r="A251" s="70" t="s">
        <v>65</v>
      </c>
      <c r="B251" s="26">
        <v>925</v>
      </c>
      <c r="C251" s="27" t="s">
        <v>14</v>
      </c>
      <c r="D251" s="27" t="s">
        <v>66</v>
      </c>
      <c r="E251" s="48"/>
      <c r="F251" s="27"/>
      <c r="G251" s="71">
        <f>+G252+G258</f>
        <v>13721.8794</v>
      </c>
      <c r="H251" s="71">
        <v>11967.779400000001</v>
      </c>
      <c r="I251" s="71">
        <v>13273.667500999998</v>
      </c>
      <c r="J251" s="2">
        <f t="shared" si="3"/>
        <v>38963.326301000001</v>
      </c>
    </row>
    <row r="252" spans="1:10" ht="38.25" thickBot="1" x14ac:dyDescent="0.35">
      <c r="A252" s="50" t="s">
        <v>17</v>
      </c>
      <c r="B252" s="30">
        <v>925</v>
      </c>
      <c r="C252" s="23" t="s">
        <v>14</v>
      </c>
      <c r="D252" s="23" t="s">
        <v>66</v>
      </c>
      <c r="E252" s="23" t="s">
        <v>19</v>
      </c>
      <c r="F252" s="23"/>
      <c r="G252" s="31">
        <f>+G253</f>
        <v>12828.2562</v>
      </c>
      <c r="H252" s="31">
        <v>11159.556200000001</v>
      </c>
      <c r="I252" s="31">
        <v>12443.117604999998</v>
      </c>
      <c r="J252" s="2">
        <f t="shared" si="3"/>
        <v>36430.930005000002</v>
      </c>
    </row>
    <row r="253" spans="1:10" ht="38.25" thickBot="1" x14ac:dyDescent="0.35">
      <c r="A253" s="72" t="s">
        <v>20</v>
      </c>
      <c r="B253" s="33">
        <v>925</v>
      </c>
      <c r="C253" s="34" t="s">
        <v>14</v>
      </c>
      <c r="D253" s="34" t="s">
        <v>66</v>
      </c>
      <c r="E253" s="34" t="s">
        <v>21</v>
      </c>
      <c r="F253" s="34"/>
      <c r="G253" s="35">
        <f>+G254</f>
        <v>12828.2562</v>
      </c>
      <c r="H253" s="35">
        <v>11159.556200000001</v>
      </c>
      <c r="I253" s="35">
        <v>12443.117604999998</v>
      </c>
      <c r="J253" s="2">
        <f t="shared" si="3"/>
        <v>36430.930005000002</v>
      </c>
    </row>
    <row r="254" spans="1:10" ht="57" thickBot="1" x14ac:dyDescent="0.35">
      <c r="A254" s="74" t="s">
        <v>61</v>
      </c>
      <c r="B254" s="37">
        <v>925</v>
      </c>
      <c r="C254" s="38" t="s">
        <v>14</v>
      </c>
      <c r="D254" s="38" t="s">
        <v>66</v>
      </c>
      <c r="E254" s="38" t="s">
        <v>62</v>
      </c>
      <c r="F254" s="38"/>
      <c r="G254" s="39">
        <f>+G255+G256+G257</f>
        <v>12828.2562</v>
      </c>
      <c r="H254" s="39">
        <v>11159.556200000001</v>
      </c>
      <c r="I254" s="39">
        <v>12443.117604999998</v>
      </c>
      <c r="J254" s="2">
        <f t="shared" si="3"/>
        <v>36430.930005000002</v>
      </c>
    </row>
    <row r="255" spans="1:10" ht="150.75" thickBot="1" x14ac:dyDescent="0.35">
      <c r="A255" s="68" t="s">
        <v>312</v>
      </c>
      <c r="B255" s="41">
        <v>925</v>
      </c>
      <c r="C255" s="42" t="s">
        <v>14</v>
      </c>
      <c r="D255" s="42" t="s">
        <v>66</v>
      </c>
      <c r="E255" s="69" t="s">
        <v>313</v>
      </c>
      <c r="F255" s="69">
        <v>100</v>
      </c>
      <c r="G255" s="79">
        <f>+[1]программы!G44</f>
        <v>8611.2561999999998</v>
      </c>
      <c r="H255" s="79">
        <v>8610.2561999999998</v>
      </c>
      <c r="I255" s="79">
        <v>8825.5126049999981</v>
      </c>
      <c r="J255" s="2">
        <f t="shared" si="3"/>
        <v>26047.025004999996</v>
      </c>
    </row>
    <row r="256" spans="1:10" ht="113.25" thickBot="1" x14ac:dyDescent="0.35">
      <c r="A256" s="68" t="s">
        <v>314</v>
      </c>
      <c r="B256" s="41">
        <v>925</v>
      </c>
      <c r="C256" s="42" t="s">
        <v>14</v>
      </c>
      <c r="D256" s="42" t="s">
        <v>66</v>
      </c>
      <c r="E256" s="69" t="s">
        <v>313</v>
      </c>
      <c r="F256" s="69">
        <v>200</v>
      </c>
      <c r="G256" s="79">
        <f>+[1]программы!G45</f>
        <v>4124.5</v>
      </c>
      <c r="H256" s="79">
        <v>2466.8000000000011</v>
      </c>
      <c r="I256" s="79">
        <v>3535.1049999999996</v>
      </c>
      <c r="J256" s="2">
        <f t="shared" si="3"/>
        <v>10126.405000000001</v>
      </c>
    </row>
    <row r="257" spans="1:10" ht="94.5" thickBot="1" x14ac:dyDescent="0.35">
      <c r="A257" s="68" t="s">
        <v>315</v>
      </c>
      <c r="B257" s="41">
        <v>925</v>
      </c>
      <c r="C257" s="42" t="s">
        <v>14</v>
      </c>
      <c r="D257" s="42" t="s">
        <v>66</v>
      </c>
      <c r="E257" s="69" t="s">
        <v>313</v>
      </c>
      <c r="F257" s="69">
        <v>800</v>
      </c>
      <c r="G257" s="79">
        <f>+[1]программы!G46</f>
        <v>92.5</v>
      </c>
      <c r="H257" s="79">
        <v>82.5</v>
      </c>
      <c r="I257" s="79">
        <v>82.5</v>
      </c>
      <c r="J257" s="2">
        <f t="shared" si="3"/>
        <v>257.5</v>
      </c>
    </row>
    <row r="258" spans="1:10" ht="75.75" thickBot="1" x14ac:dyDescent="0.35">
      <c r="A258" s="87" t="s">
        <v>316</v>
      </c>
      <c r="B258" s="30">
        <v>925</v>
      </c>
      <c r="C258" s="23" t="s">
        <v>14</v>
      </c>
      <c r="D258" s="23" t="s">
        <v>66</v>
      </c>
      <c r="E258" s="23" t="s">
        <v>317</v>
      </c>
      <c r="F258" s="23"/>
      <c r="G258" s="84">
        <f>+G259+G262</f>
        <v>893.6232</v>
      </c>
      <c r="H258" s="84">
        <v>808.22320000000002</v>
      </c>
      <c r="I258" s="84">
        <v>830.54989599999999</v>
      </c>
      <c r="J258" s="2">
        <f t="shared" si="3"/>
        <v>2532.3962959999999</v>
      </c>
    </row>
    <row r="259" spans="1:10" ht="57" thickBot="1" x14ac:dyDescent="0.35">
      <c r="A259" s="72" t="s">
        <v>318</v>
      </c>
      <c r="B259" s="33">
        <v>925</v>
      </c>
      <c r="C259" s="34" t="s">
        <v>14</v>
      </c>
      <c r="D259" s="34" t="s">
        <v>66</v>
      </c>
      <c r="E259" s="34" t="s">
        <v>319</v>
      </c>
      <c r="F259" s="34"/>
      <c r="G259" s="73">
        <f>+G260</f>
        <v>50</v>
      </c>
      <c r="H259" s="73">
        <v>0</v>
      </c>
      <c r="I259" s="73">
        <v>0</v>
      </c>
      <c r="J259" s="2">
        <f t="shared" si="3"/>
        <v>50</v>
      </c>
    </row>
    <row r="260" spans="1:10" ht="57" thickBot="1" x14ac:dyDescent="0.35">
      <c r="A260" s="74" t="s">
        <v>320</v>
      </c>
      <c r="B260" s="37">
        <v>925</v>
      </c>
      <c r="C260" s="38" t="s">
        <v>14</v>
      </c>
      <c r="D260" s="38" t="s">
        <v>66</v>
      </c>
      <c r="E260" s="38" t="s">
        <v>321</v>
      </c>
      <c r="F260" s="38"/>
      <c r="G260" s="75">
        <f>+G261</f>
        <v>50</v>
      </c>
      <c r="H260" s="75">
        <v>0</v>
      </c>
      <c r="I260" s="75">
        <v>0</v>
      </c>
      <c r="J260" s="2">
        <f t="shared" si="3"/>
        <v>50</v>
      </c>
    </row>
    <row r="261" spans="1:10" ht="169.5" thickBot="1" x14ac:dyDescent="0.35">
      <c r="A261" s="68" t="s">
        <v>322</v>
      </c>
      <c r="B261" s="69">
        <v>925</v>
      </c>
      <c r="C261" s="42" t="s">
        <v>14</v>
      </c>
      <c r="D261" s="42" t="s">
        <v>66</v>
      </c>
      <c r="E261" s="69" t="s">
        <v>323</v>
      </c>
      <c r="F261" s="69">
        <v>200</v>
      </c>
      <c r="G261" s="79">
        <f>+[1]программы!G206</f>
        <v>50</v>
      </c>
      <c r="H261" s="79">
        <v>0</v>
      </c>
      <c r="I261" s="79">
        <v>0</v>
      </c>
      <c r="J261" s="2">
        <f t="shared" si="3"/>
        <v>50</v>
      </c>
    </row>
    <row r="262" spans="1:10" ht="38.25" thickBot="1" x14ac:dyDescent="0.35">
      <c r="A262" s="72" t="s">
        <v>324</v>
      </c>
      <c r="B262" s="33">
        <v>925</v>
      </c>
      <c r="C262" s="34" t="s">
        <v>14</v>
      </c>
      <c r="D262" s="34" t="s">
        <v>66</v>
      </c>
      <c r="E262" s="33" t="s">
        <v>325</v>
      </c>
      <c r="F262" s="33"/>
      <c r="G262" s="81">
        <f>+G263</f>
        <v>843.6232</v>
      </c>
      <c r="H262" s="81">
        <v>808.22320000000002</v>
      </c>
      <c r="I262" s="81">
        <v>830.54989599999999</v>
      </c>
      <c r="J262" s="2">
        <f t="shared" si="3"/>
        <v>2482.3962959999999</v>
      </c>
    </row>
    <row r="263" spans="1:10" ht="38.25" thickBot="1" x14ac:dyDescent="0.35">
      <c r="A263" s="74" t="s">
        <v>326</v>
      </c>
      <c r="B263" s="37">
        <v>925</v>
      </c>
      <c r="C263" s="38" t="s">
        <v>14</v>
      </c>
      <c r="D263" s="38" t="s">
        <v>66</v>
      </c>
      <c r="E263" s="37" t="s">
        <v>327</v>
      </c>
      <c r="F263" s="37"/>
      <c r="G263" s="82">
        <f>+G264+G265</f>
        <v>843.6232</v>
      </c>
      <c r="H263" s="82">
        <v>808.22320000000002</v>
      </c>
      <c r="I263" s="82">
        <v>830.54989599999999</v>
      </c>
      <c r="J263" s="2">
        <f t="shared" si="3"/>
        <v>2482.3962959999999</v>
      </c>
    </row>
    <row r="264" spans="1:10" ht="132" thickBot="1" x14ac:dyDescent="0.35">
      <c r="A264" s="68" t="s">
        <v>328</v>
      </c>
      <c r="B264" s="69">
        <v>925</v>
      </c>
      <c r="C264" s="42" t="s">
        <v>14</v>
      </c>
      <c r="D264" s="42" t="s">
        <v>66</v>
      </c>
      <c r="E264" s="96" t="s">
        <v>329</v>
      </c>
      <c r="F264" s="96" t="s">
        <v>86</v>
      </c>
      <c r="G264" s="79">
        <f>+[1]программы!G218</f>
        <v>35.4</v>
      </c>
      <c r="H264" s="79">
        <v>0</v>
      </c>
      <c r="I264" s="79">
        <v>0</v>
      </c>
      <c r="J264" s="2">
        <f t="shared" si="3"/>
        <v>35.4</v>
      </c>
    </row>
    <row r="265" spans="1:10" ht="169.5" thickBot="1" x14ac:dyDescent="0.35">
      <c r="A265" s="68" t="s">
        <v>330</v>
      </c>
      <c r="B265" s="69">
        <v>925</v>
      </c>
      <c r="C265" s="42" t="s">
        <v>14</v>
      </c>
      <c r="D265" s="42" t="s">
        <v>66</v>
      </c>
      <c r="E265" s="69" t="s">
        <v>329</v>
      </c>
      <c r="F265" s="69">
        <v>600</v>
      </c>
      <c r="G265" s="79">
        <f>+[1]программы!G219</f>
        <v>808.22320000000002</v>
      </c>
      <c r="H265" s="79">
        <v>808.22320000000002</v>
      </c>
      <c r="I265" s="79">
        <v>830.54989599999999</v>
      </c>
      <c r="J265" s="2">
        <f t="shared" si="3"/>
        <v>2446.9962960000003</v>
      </c>
    </row>
    <row r="266" spans="1:10" ht="38.25" thickBot="1" x14ac:dyDescent="0.35">
      <c r="A266" s="19" t="s">
        <v>331</v>
      </c>
      <c r="B266" s="20">
        <v>925</v>
      </c>
      <c r="C266" s="21" t="s">
        <v>16</v>
      </c>
      <c r="D266" s="21"/>
      <c r="E266" s="23"/>
      <c r="F266" s="23"/>
      <c r="G266" s="24">
        <f>+G267</f>
        <v>2887.0068000000001</v>
      </c>
      <c r="H266" s="24">
        <v>2740.3220040000001</v>
      </c>
      <c r="I266" s="24">
        <v>2738.0194700000002</v>
      </c>
      <c r="J266" s="2">
        <f t="shared" si="3"/>
        <v>8365.3482739999999</v>
      </c>
    </row>
    <row r="267" spans="1:10" ht="57" thickBot="1" x14ac:dyDescent="0.35">
      <c r="A267" s="25" t="s">
        <v>332</v>
      </c>
      <c r="B267" s="26">
        <v>925</v>
      </c>
      <c r="C267" s="27" t="s">
        <v>16</v>
      </c>
      <c r="D267" s="27" t="s">
        <v>99</v>
      </c>
      <c r="E267" s="27"/>
      <c r="F267" s="27"/>
      <c r="G267" s="29">
        <f>+G268</f>
        <v>2887.0068000000001</v>
      </c>
      <c r="H267" s="29">
        <v>2740.3220040000001</v>
      </c>
      <c r="I267" s="29">
        <v>2738.0194700000002</v>
      </c>
      <c r="J267" s="2">
        <f t="shared" si="3"/>
        <v>8365.3482739999999</v>
      </c>
    </row>
    <row r="268" spans="1:10" ht="54.6" customHeight="1" thickBot="1" x14ac:dyDescent="0.35">
      <c r="A268" s="87" t="s">
        <v>333</v>
      </c>
      <c r="B268" s="30">
        <v>925</v>
      </c>
      <c r="C268" s="23" t="s">
        <v>16</v>
      </c>
      <c r="D268" s="23" t="s">
        <v>99</v>
      </c>
      <c r="E268" s="23" t="s">
        <v>334</v>
      </c>
      <c r="F268" s="23"/>
      <c r="G268" s="31">
        <f>+G269+G271+G273</f>
        <v>2887.0068000000001</v>
      </c>
      <c r="H268" s="31">
        <v>2740.3220040000001</v>
      </c>
      <c r="I268" s="31">
        <v>2738.0194700000002</v>
      </c>
      <c r="J268" s="2">
        <f t="shared" si="3"/>
        <v>8365.3482739999999</v>
      </c>
    </row>
    <row r="269" spans="1:10" ht="38.25" thickBot="1" x14ac:dyDescent="0.35">
      <c r="A269" s="36" t="s">
        <v>335</v>
      </c>
      <c r="B269" s="37">
        <v>925</v>
      </c>
      <c r="C269" s="38" t="s">
        <v>16</v>
      </c>
      <c r="D269" s="38" t="s">
        <v>99</v>
      </c>
      <c r="E269" s="38" t="s">
        <v>336</v>
      </c>
      <c r="F269" s="38"/>
      <c r="G269" s="39">
        <f>+G270</f>
        <v>50</v>
      </c>
      <c r="H269" s="39">
        <v>0</v>
      </c>
      <c r="I269" s="39">
        <v>0</v>
      </c>
      <c r="J269" s="2">
        <f t="shared" si="3"/>
        <v>50</v>
      </c>
    </row>
    <row r="270" spans="1:10" ht="113.25" thickBot="1" x14ac:dyDescent="0.35">
      <c r="A270" s="40" t="s">
        <v>337</v>
      </c>
      <c r="B270" s="41">
        <v>925</v>
      </c>
      <c r="C270" s="42" t="s">
        <v>16</v>
      </c>
      <c r="D270" s="42" t="s">
        <v>99</v>
      </c>
      <c r="E270" s="43" t="s">
        <v>338</v>
      </c>
      <c r="F270" s="43">
        <v>800</v>
      </c>
      <c r="G270" s="44">
        <f>+[1]программы!G233</f>
        <v>50</v>
      </c>
      <c r="H270" s="44">
        <v>0</v>
      </c>
      <c r="I270" s="44">
        <v>0</v>
      </c>
      <c r="J270" s="2">
        <f t="shared" si="3"/>
        <v>50</v>
      </c>
    </row>
    <row r="271" spans="1:10" ht="38.25" hidden="1" thickBot="1" x14ac:dyDescent="0.35">
      <c r="A271" s="36" t="s">
        <v>339</v>
      </c>
      <c r="B271" s="37">
        <v>925</v>
      </c>
      <c r="C271" s="38" t="s">
        <v>16</v>
      </c>
      <c r="D271" s="38" t="s">
        <v>99</v>
      </c>
      <c r="E271" s="67" t="s">
        <v>340</v>
      </c>
      <c r="F271" s="67"/>
      <c r="G271" s="39">
        <f>+G272</f>
        <v>0</v>
      </c>
      <c r="H271" s="39">
        <v>0</v>
      </c>
      <c r="I271" s="39">
        <v>0</v>
      </c>
      <c r="J271" s="2">
        <f t="shared" si="3"/>
        <v>0</v>
      </c>
    </row>
    <row r="272" spans="1:10" ht="113.25" hidden="1" thickBot="1" x14ac:dyDescent="0.35">
      <c r="A272" s="40" t="s">
        <v>341</v>
      </c>
      <c r="B272" s="41">
        <v>925</v>
      </c>
      <c r="C272" s="42" t="s">
        <v>16</v>
      </c>
      <c r="D272" s="42" t="s">
        <v>99</v>
      </c>
      <c r="E272" s="43" t="s">
        <v>342</v>
      </c>
      <c r="F272" s="43">
        <v>200</v>
      </c>
      <c r="G272" s="44">
        <f>+[1]программы!G235</f>
        <v>0</v>
      </c>
      <c r="H272" s="44">
        <v>0</v>
      </c>
      <c r="I272" s="44">
        <v>0</v>
      </c>
      <c r="J272" s="2">
        <f t="shared" si="3"/>
        <v>0</v>
      </c>
    </row>
    <row r="273" spans="1:10" ht="57" thickBot="1" x14ac:dyDescent="0.35">
      <c r="A273" s="36" t="s">
        <v>343</v>
      </c>
      <c r="B273" s="37">
        <v>925</v>
      </c>
      <c r="C273" s="38" t="s">
        <v>16</v>
      </c>
      <c r="D273" s="38" t="s">
        <v>99</v>
      </c>
      <c r="E273" s="67" t="s">
        <v>344</v>
      </c>
      <c r="F273" s="67"/>
      <c r="G273" s="39">
        <f>+G274+G275+G276</f>
        <v>2837.0068000000001</v>
      </c>
      <c r="H273" s="39">
        <v>2740.3220040000001</v>
      </c>
      <c r="I273" s="39">
        <v>2738.0194700000002</v>
      </c>
      <c r="J273" s="2">
        <f t="shared" si="3"/>
        <v>8315.3482739999999</v>
      </c>
    </row>
    <row r="274" spans="1:10" ht="169.5" thickBot="1" x14ac:dyDescent="0.35">
      <c r="A274" s="40" t="s">
        <v>345</v>
      </c>
      <c r="B274" s="41">
        <v>925</v>
      </c>
      <c r="C274" s="42" t="s">
        <v>16</v>
      </c>
      <c r="D274" s="42" t="s">
        <v>99</v>
      </c>
      <c r="E274" s="43" t="s">
        <v>346</v>
      </c>
      <c r="F274" s="43">
        <v>100</v>
      </c>
      <c r="G274" s="44">
        <f>+[1]программы!G237</f>
        <v>2666.5068000000001</v>
      </c>
      <c r="H274" s="44">
        <v>2740.3220040000001</v>
      </c>
      <c r="I274" s="44">
        <v>2727.0194700000002</v>
      </c>
      <c r="J274" s="2">
        <f t="shared" si="3"/>
        <v>8133.8482740000009</v>
      </c>
    </row>
    <row r="275" spans="1:10" ht="132" thickBot="1" x14ac:dyDescent="0.35">
      <c r="A275" s="40" t="s">
        <v>347</v>
      </c>
      <c r="B275" s="41">
        <v>925</v>
      </c>
      <c r="C275" s="42" t="s">
        <v>16</v>
      </c>
      <c r="D275" s="42" t="s">
        <v>99</v>
      </c>
      <c r="E275" s="43" t="s">
        <v>346</v>
      </c>
      <c r="F275" s="43">
        <v>200</v>
      </c>
      <c r="G275" s="44">
        <f>+[1]программы!G238</f>
        <v>167.5</v>
      </c>
      <c r="H275" s="44">
        <v>0</v>
      </c>
      <c r="I275" s="44">
        <v>11</v>
      </c>
      <c r="J275" s="2">
        <f t="shared" si="3"/>
        <v>178.5</v>
      </c>
    </row>
    <row r="276" spans="1:10" ht="113.25" thickBot="1" x14ac:dyDescent="0.35">
      <c r="A276" s="40" t="s">
        <v>348</v>
      </c>
      <c r="B276" s="41">
        <v>925</v>
      </c>
      <c r="C276" s="42" t="s">
        <v>16</v>
      </c>
      <c r="D276" s="42" t="s">
        <v>99</v>
      </c>
      <c r="E276" s="43" t="s">
        <v>346</v>
      </c>
      <c r="F276" s="43">
        <v>800</v>
      </c>
      <c r="G276" s="44">
        <f>+[1]программы!G239</f>
        <v>3</v>
      </c>
      <c r="H276" s="44">
        <v>0</v>
      </c>
      <c r="I276" s="44">
        <v>0</v>
      </c>
      <c r="J276" s="2">
        <f t="shared" si="3"/>
        <v>3</v>
      </c>
    </row>
    <row r="277" spans="1:10" ht="19.5" thickBot="1" x14ac:dyDescent="0.35">
      <c r="A277" s="19" t="s">
        <v>76</v>
      </c>
      <c r="B277" s="20">
        <v>925</v>
      </c>
      <c r="C277" s="21" t="s">
        <v>37</v>
      </c>
      <c r="D277" s="21"/>
      <c r="E277" s="21"/>
      <c r="F277" s="23"/>
      <c r="G277" s="24">
        <f>+G278+G290</f>
        <v>7326.549</v>
      </c>
      <c r="H277" s="24">
        <v>6646.616</v>
      </c>
      <c r="I277" s="24">
        <v>7063.3472249999995</v>
      </c>
      <c r="J277" s="2">
        <f t="shared" si="3"/>
        <v>21036.512224999999</v>
      </c>
    </row>
    <row r="278" spans="1:10" ht="19.5" thickBot="1" x14ac:dyDescent="0.35">
      <c r="A278" s="25" t="s">
        <v>349</v>
      </c>
      <c r="B278" s="26">
        <v>925</v>
      </c>
      <c r="C278" s="27" t="s">
        <v>37</v>
      </c>
      <c r="D278" s="27" t="s">
        <v>48</v>
      </c>
      <c r="E278" s="48"/>
      <c r="F278" s="27"/>
      <c r="G278" s="29">
        <f>+G285+G286+G287+G289+G282</f>
        <v>6676.549</v>
      </c>
      <c r="H278" s="29">
        <v>6646.616</v>
      </c>
      <c r="I278" s="29">
        <v>6563.3472249999995</v>
      </c>
      <c r="J278" s="2">
        <f t="shared" si="3"/>
        <v>19886.512224999999</v>
      </c>
    </row>
    <row r="279" spans="1:10" ht="75.75" thickBot="1" x14ac:dyDescent="0.35">
      <c r="A279" s="87" t="s">
        <v>316</v>
      </c>
      <c r="B279" s="30">
        <v>925</v>
      </c>
      <c r="C279" s="23" t="s">
        <v>37</v>
      </c>
      <c r="D279" s="23" t="s">
        <v>48</v>
      </c>
      <c r="E279" s="23" t="s">
        <v>317</v>
      </c>
      <c r="F279" s="23"/>
      <c r="G279" s="31">
        <f>G283+G280</f>
        <v>6676.549</v>
      </c>
      <c r="H279" s="31">
        <v>6646.616</v>
      </c>
      <c r="I279" s="31">
        <v>6563.3472249999995</v>
      </c>
      <c r="J279" s="2">
        <f t="shared" si="3"/>
        <v>19886.512224999999</v>
      </c>
    </row>
    <row r="280" spans="1:10" ht="38.25" thickBot="1" x14ac:dyDescent="0.35">
      <c r="A280" s="32" t="s">
        <v>350</v>
      </c>
      <c r="B280" s="33">
        <v>925</v>
      </c>
      <c r="C280" s="34" t="s">
        <v>37</v>
      </c>
      <c r="D280" s="34" t="s">
        <v>48</v>
      </c>
      <c r="E280" s="34" t="s">
        <v>351</v>
      </c>
      <c r="F280" s="34"/>
      <c r="G280" s="35">
        <f>+G281</f>
        <v>596.20000000000005</v>
      </c>
      <c r="H280" s="35">
        <v>697.1</v>
      </c>
      <c r="I280" s="35">
        <v>460.1</v>
      </c>
      <c r="J280" s="2">
        <f t="shared" si="3"/>
        <v>1753.4</v>
      </c>
    </row>
    <row r="281" spans="1:10" ht="38.25" thickBot="1" x14ac:dyDescent="0.35">
      <c r="A281" s="36" t="s">
        <v>352</v>
      </c>
      <c r="B281" s="37">
        <v>925</v>
      </c>
      <c r="C281" s="38" t="s">
        <v>37</v>
      </c>
      <c r="D281" s="38" t="s">
        <v>48</v>
      </c>
      <c r="E281" s="38" t="s">
        <v>353</v>
      </c>
      <c r="F281" s="38"/>
      <c r="G281" s="39">
        <f>+G282</f>
        <v>596.20000000000005</v>
      </c>
      <c r="H281" s="39">
        <v>697.1</v>
      </c>
      <c r="I281" s="39">
        <v>460.1</v>
      </c>
      <c r="J281" s="2">
        <f t="shared" si="3"/>
        <v>1753.4</v>
      </c>
    </row>
    <row r="282" spans="1:10" ht="169.5" thickBot="1" x14ac:dyDescent="0.35">
      <c r="A282" s="85" t="s">
        <v>354</v>
      </c>
      <c r="B282" s="41">
        <v>925</v>
      </c>
      <c r="C282" s="83" t="s">
        <v>37</v>
      </c>
      <c r="D282" s="83" t="s">
        <v>48</v>
      </c>
      <c r="E282" s="83" t="s">
        <v>355</v>
      </c>
      <c r="F282" s="83" t="s">
        <v>108</v>
      </c>
      <c r="G282" s="114">
        <f>+[1]программы!G193</f>
        <v>596.20000000000005</v>
      </c>
      <c r="H282" s="114">
        <v>697.1</v>
      </c>
      <c r="I282" s="114">
        <v>460.1</v>
      </c>
      <c r="J282" s="2">
        <f t="shared" ref="J282:J349" si="4">G282+H282+I282</f>
        <v>1753.4</v>
      </c>
    </row>
    <row r="283" spans="1:10" ht="38.25" thickBot="1" x14ac:dyDescent="0.35">
      <c r="A283" s="32" t="s">
        <v>324</v>
      </c>
      <c r="B283" s="33">
        <v>925</v>
      </c>
      <c r="C283" s="34" t="s">
        <v>37</v>
      </c>
      <c r="D283" s="34" t="s">
        <v>48</v>
      </c>
      <c r="E283" s="34" t="s">
        <v>325</v>
      </c>
      <c r="F283" s="34"/>
      <c r="G283" s="35">
        <f>+G284+G288</f>
        <v>6080.3490000000002</v>
      </c>
      <c r="H283" s="35">
        <v>5949.5159999999996</v>
      </c>
      <c r="I283" s="35">
        <v>6103.2472249999992</v>
      </c>
      <c r="J283" s="2">
        <f t="shared" si="4"/>
        <v>18133.112224999997</v>
      </c>
    </row>
    <row r="284" spans="1:10" ht="75.75" thickBot="1" x14ac:dyDescent="0.35">
      <c r="A284" s="36" t="s">
        <v>356</v>
      </c>
      <c r="B284" s="37">
        <v>925</v>
      </c>
      <c r="C284" s="38" t="s">
        <v>37</v>
      </c>
      <c r="D284" s="38" t="s">
        <v>48</v>
      </c>
      <c r="E284" s="38" t="s">
        <v>357</v>
      </c>
      <c r="F284" s="38"/>
      <c r="G284" s="39">
        <f>+G285+G286+G287</f>
        <v>3528.4489999999996</v>
      </c>
      <c r="H284" s="39">
        <v>3334.4489999999996</v>
      </c>
      <c r="I284" s="39">
        <v>3488.1802249999996</v>
      </c>
      <c r="J284" s="2">
        <f t="shared" si="4"/>
        <v>10351.078224999999</v>
      </c>
    </row>
    <row r="285" spans="1:10" ht="225.75" thickBot="1" x14ac:dyDescent="0.35">
      <c r="A285" s="68" t="s">
        <v>358</v>
      </c>
      <c r="B285" s="41">
        <v>925</v>
      </c>
      <c r="C285" s="42" t="s">
        <v>37</v>
      </c>
      <c r="D285" s="42" t="s">
        <v>48</v>
      </c>
      <c r="E285" s="69" t="s">
        <v>359</v>
      </c>
      <c r="F285" s="69">
        <v>100</v>
      </c>
      <c r="G285" s="79">
        <f>+[1]программы!G211</f>
        <v>3197.7489999999998</v>
      </c>
      <c r="H285" s="79">
        <v>3189.2489999999998</v>
      </c>
      <c r="I285" s="79">
        <v>3268.9802249999998</v>
      </c>
      <c r="J285" s="2">
        <f t="shared" si="4"/>
        <v>9655.9782249999989</v>
      </c>
    </row>
    <row r="286" spans="1:10" ht="169.5" thickBot="1" x14ac:dyDescent="0.35">
      <c r="A286" s="68" t="s">
        <v>360</v>
      </c>
      <c r="B286" s="41">
        <v>925</v>
      </c>
      <c r="C286" s="42" t="s">
        <v>37</v>
      </c>
      <c r="D286" s="42" t="s">
        <v>48</v>
      </c>
      <c r="E286" s="69" t="s">
        <v>359</v>
      </c>
      <c r="F286" s="69">
        <v>200</v>
      </c>
      <c r="G286" s="79">
        <f>+[1]программы!G212</f>
        <v>330.69999999999982</v>
      </c>
      <c r="H286" s="79">
        <v>145.19999999999982</v>
      </c>
      <c r="I286" s="79">
        <v>219.19999999999982</v>
      </c>
      <c r="J286" s="2">
        <f t="shared" si="4"/>
        <v>695.09999999999945</v>
      </c>
    </row>
    <row r="287" spans="1:10" ht="169.5" hidden="1" thickBot="1" x14ac:dyDescent="0.35">
      <c r="A287" s="68" t="s">
        <v>361</v>
      </c>
      <c r="B287" s="41">
        <v>925</v>
      </c>
      <c r="C287" s="42" t="s">
        <v>37</v>
      </c>
      <c r="D287" s="42" t="s">
        <v>48</v>
      </c>
      <c r="E287" s="69" t="s">
        <v>359</v>
      </c>
      <c r="F287" s="69">
        <v>800</v>
      </c>
      <c r="G287" s="79">
        <f>+[1]программы!G213</f>
        <v>0</v>
      </c>
      <c r="H287" s="79">
        <v>0</v>
      </c>
      <c r="I287" s="79">
        <v>0</v>
      </c>
      <c r="J287" s="2">
        <f t="shared" si="4"/>
        <v>0</v>
      </c>
    </row>
    <row r="288" spans="1:10" ht="38.25" thickBot="1" x14ac:dyDescent="0.35">
      <c r="A288" s="74" t="s">
        <v>362</v>
      </c>
      <c r="B288" s="37">
        <v>925</v>
      </c>
      <c r="C288" s="38" t="s">
        <v>37</v>
      </c>
      <c r="D288" s="38" t="s">
        <v>48</v>
      </c>
      <c r="E288" s="37" t="s">
        <v>363</v>
      </c>
      <c r="F288" s="37"/>
      <c r="G288" s="82">
        <f>+G289</f>
        <v>2551.9</v>
      </c>
      <c r="H288" s="82">
        <v>2615.067</v>
      </c>
      <c r="I288" s="82">
        <v>2615.067</v>
      </c>
      <c r="J288" s="2">
        <f t="shared" si="4"/>
        <v>7782.0340000000006</v>
      </c>
    </row>
    <row r="289" spans="1:10" ht="169.5" thickBot="1" x14ac:dyDescent="0.35">
      <c r="A289" s="68" t="s">
        <v>364</v>
      </c>
      <c r="B289" s="42" t="s">
        <v>365</v>
      </c>
      <c r="C289" s="42" t="s">
        <v>37</v>
      </c>
      <c r="D289" s="42" t="s">
        <v>48</v>
      </c>
      <c r="E289" s="69" t="s">
        <v>366</v>
      </c>
      <c r="F289" s="69">
        <v>600</v>
      </c>
      <c r="G289" s="79">
        <f>+[1]программы!G216</f>
        <v>2551.9</v>
      </c>
      <c r="H289" s="79">
        <v>2615.067</v>
      </c>
      <c r="I289" s="79">
        <v>2615.067</v>
      </c>
      <c r="J289" s="2">
        <f t="shared" si="4"/>
        <v>7782.0340000000006</v>
      </c>
    </row>
    <row r="290" spans="1:10" ht="19.5" thickBot="1" x14ac:dyDescent="0.35">
      <c r="A290" s="25" t="s">
        <v>116</v>
      </c>
      <c r="B290" s="26">
        <v>925</v>
      </c>
      <c r="C290" s="27" t="s">
        <v>37</v>
      </c>
      <c r="D290" s="27" t="s">
        <v>117</v>
      </c>
      <c r="E290" s="48"/>
      <c r="F290" s="27"/>
      <c r="G290" s="80">
        <f>+G291</f>
        <v>650</v>
      </c>
      <c r="H290" s="80">
        <v>0</v>
      </c>
      <c r="I290" s="80">
        <v>500</v>
      </c>
      <c r="J290" s="2">
        <f t="shared" si="4"/>
        <v>1150</v>
      </c>
    </row>
    <row r="291" spans="1:10" ht="75.75" thickBot="1" x14ac:dyDescent="0.35">
      <c r="A291" s="87" t="s">
        <v>316</v>
      </c>
      <c r="B291" s="30">
        <v>925</v>
      </c>
      <c r="C291" s="23" t="s">
        <v>37</v>
      </c>
      <c r="D291" s="23" t="s">
        <v>117</v>
      </c>
      <c r="E291" s="23" t="s">
        <v>317</v>
      </c>
      <c r="F291" s="23"/>
      <c r="G291" s="84">
        <f>+G292</f>
        <v>650</v>
      </c>
      <c r="H291" s="84">
        <v>0</v>
      </c>
      <c r="I291" s="84">
        <v>500</v>
      </c>
      <c r="J291" s="2">
        <f t="shared" si="4"/>
        <v>1150</v>
      </c>
    </row>
    <row r="292" spans="1:10" ht="57" thickBot="1" x14ac:dyDescent="0.35">
      <c r="A292" s="32" t="s">
        <v>318</v>
      </c>
      <c r="B292" s="33">
        <v>925</v>
      </c>
      <c r="C292" s="34" t="s">
        <v>37</v>
      </c>
      <c r="D292" s="34" t="s">
        <v>117</v>
      </c>
      <c r="E292" s="34" t="s">
        <v>319</v>
      </c>
      <c r="F292" s="34"/>
      <c r="G292" s="81">
        <f>+G293</f>
        <v>650</v>
      </c>
      <c r="H292" s="81">
        <v>0</v>
      </c>
      <c r="I292" s="81">
        <v>500</v>
      </c>
      <c r="J292" s="2">
        <f t="shared" si="4"/>
        <v>1150</v>
      </c>
    </row>
    <row r="293" spans="1:10" ht="57" thickBot="1" x14ac:dyDescent="0.35">
      <c r="A293" s="36" t="s">
        <v>320</v>
      </c>
      <c r="B293" s="37">
        <v>925</v>
      </c>
      <c r="C293" s="38" t="s">
        <v>37</v>
      </c>
      <c r="D293" s="38" t="s">
        <v>117</v>
      </c>
      <c r="E293" s="38" t="s">
        <v>321</v>
      </c>
      <c r="F293" s="38"/>
      <c r="G293" s="82">
        <f>+G294</f>
        <v>650</v>
      </c>
      <c r="H293" s="82">
        <v>0</v>
      </c>
      <c r="I293" s="82">
        <v>500</v>
      </c>
      <c r="J293" s="2">
        <f t="shared" si="4"/>
        <v>1150</v>
      </c>
    </row>
    <row r="294" spans="1:10" ht="150.75" thickBot="1" x14ac:dyDescent="0.35">
      <c r="A294" s="68" t="s">
        <v>367</v>
      </c>
      <c r="B294" s="41">
        <v>925</v>
      </c>
      <c r="C294" s="42" t="s">
        <v>37</v>
      </c>
      <c r="D294" s="42" t="s">
        <v>117</v>
      </c>
      <c r="E294" s="43" t="s">
        <v>368</v>
      </c>
      <c r="F294" s="43">
        <v>200</v>
      </c>
      <c r="G294" s="44">
        <f>+[1]программы!G207</f>
        <v>650</v>
      </c>
      <c r="H294" s="44">
        <v>0</v>
      </c>
      <c r="I294" s="44">
        <v>500</v>
      </c>
      <c r="J294" s="2">
        <f t="shared" si="4"/>
        <v>1150</v>
      </c>
    </row>
    <row r="295" spans="1:10" ht="19.5" thickBot="1" x14ac:dyDescent="0.35">
      <c r="A295" s="19" t="s">
        <v>130</v>
      </c>
      <c r="B295" s="20">
        <v>925</v>
      </c>
      <c r="C295" s="21" t="s">
        <v>48</v>
      </c>
      <c r="D295" s="23"/>
      <c r="E295" s="51"/>
      <c r="F295" s="23"/>
      <c r="G295" s="128">
        <f>G296</f>
        <v>2285.5</v>
      </c>
      <c r="H295" s="128">
        <v>569.6</v>
      </c>
      <c r="I295" s="128">
        <v>0</v>
      </c>
      <c r="J295" s="2">
        <f t="shared" si="4"/>
        <v>2855.1</v>
      </c>
    </row>
    <row r="296" spans="1:10" ht="19.5" thickBot="1" x14ac:dyDescent="0.35">
      <c r="A296" s="70" t="s">
        <v>138</v>
      </c>
      <c r="B296" s="26">
        <v>925</v>
      </c>
      <c r="C296" s="27" t="s">
        <v>48</v>
      </c>
      <c r="D296" s="27" t="s">
        <v>16</v>
      </c>
      <c r="E296" s="129"/>
      <c r="F296" s="27"/>
      <c r="G296" s="29">
        <f>G297</f>
        <v>2285.5</v>
      </c>
      <c r="H296" s="29">
        <v>569.6</v>
      </c>
      <c r="I296" s="29">
        <v>0</v>
      </c>
      <c r="J296" s="2">
        <f t="shared" si="4"/>
        <v>2855.1</v>
      </c>
    </row>
    <row r="297" spans="1:10" ht="75.75" thickBot="1" x14ac:dyDescent="0.35">
      <c r="A297" s="87" t="s">
        <v>316</v>
      </c>
      <c r="B297" s="30">
        <v>925</v>
      </c>
      <c r="C297" s="23" t="s">
        <v>48</v>
      </c>
      <c r="D297" s="23" t="s">
        <v>369</v>
      </c>
      <c r="E297" s="130" t="s">
        <v>317</v>
      </c>
      <c r="F297" s="23"/>
      <c r="G297" s="31">
        <f>G298</f>
        <v>2285.5</v>
      </c>
      <c r="H297" s="31">
        <v>569.6</v>
      </c>
      <c r="I297" s="31">
        <v>0</v>
      </c>
      <c r="J297" s="2">
        <f t="shared" si="4"/>
        <v>2855.1</v>
      </c>
    </row>
    <row r="298" spans="1:10" ht="38.25" thickBot="1" x14ac:dyDescent="0.35">
      <c r="A298" s="72" t="s">
        <v>370</v>
      </c>
      <c r="B298" s="33">
        <v>925</v>
      </c>
      <c r="C298" s="34" t="s">
        <v>48</v>
      </c>
      <c r="D298" s="34" t="s">
        <v>16</v>
      </c>
      <c r="E298" s="120" t="s">
        <v>371</v>
      </c>
      <c r="F298" s="34"/>
      <c r="G298" s="35">
        <f>G299+G302</f>
        <v>2285.5</v>
      </c>
      <c r="H298" s="35">
        <v>569.6</v>
      </c>
      <c r="I298" s="35">
        <v>0</v>
      </c>
      <c r="J298" s="2">
        <f t="shared" si="4"/>
        <v>2855.1</v>
      </c>
    </row>
    <row r="299" spans="1:10" ht="38.25" hidden="1" thickBot="1" x14ac:dyDescent="0.35">
      <c r="A299" s="74" t="s">
        <v>372</v>
      </c>
      <c r="B299" s="37">
        <v>925</v>
      </c>
      <c r="C299" s="38" t="s">
        <v>48</v>
      </c>
      <c r="D299" s="38" t="s">
        <v>16</v>
      </c>
      <c r="E299" s="121" t="s">
        <v>373</v>
      </c>
      <c r="F299" s="38"/>
      <c r="G299" s="39">
        <f>G300+G301</f>
        <v>0</v>
      </c>
      <c r="H299" s="39">
        <v>0</v>
      </c>
      <c r="I299" s="39">
        <v>0</v>
      </c>
      <c r="J299" s="2">
        <f t="shared" si="4"/>
        <v>0</v>
      </c>
    </row>
    <row r="300" spans="1:10" ht="150.75" hidden="1" thickBot="1" x14ac:dyDescent="0.35">
      <c r="A300" s="68" t="s">
        <v>374</v>
      </c>
      <c r="B300" s="41">
        <v>925</v>
      </c>
      <c r="C300" s="42" t="s">
        <v>48</v>
      </c>
      <c r="D300" s="42" t="s">
        <v>16</v>
      </c>
      <c r="E300" s="69" t="s">
        <v>373</v>
      </c>
      <c r="F300" s="69">
        <v>500</v>
      </c>
      <c r="G300" s="79">
        <f>[1]программы!G199</f>
        <v>0</v>
      </c>
      <c r="H300" s="79">
        <v>0</v>
      </c>
      <c r="I300" s="79">
        <v>0</v>
      </c>
      <c r="J300" s="2">
        <f t="shared" si="4"/>
        <v>0</v>
      </c>
    </row>
    <row r="301" spans="1:10" ht="169.5" hidden="1" thickBot="1" x14ac:dyDescent="0.35">
      <c r="A301" s="68" t="s">
        <v>375</v>
      </c>
      <c r="B301" s="41">
        <v>925</v>
      </c>
      <c r="C301" s="42" t="s">
        <v>48</v>
      </c>
      <c r="D301" s="42" t="s">
        <v>16</v>
      </c>
      <c r="E301" s="69" t="s">
        <v>376</v>
      </c>
      <c r="F301" s="69">
        <v>500</v>
      </c>
      <c r="G301" s="79">
        <f>[1]программы!G200</f>
        <v>0</v>
      </c>
      <c r="H301" s="79">
        <v>0</v>
      </c>
      <c r="I301" s="79">
        <v>0</v>
      </c>
      <c r="J301" s="2">
        <f t="shared" si="4"/>
        <v>0</v>
      </c>
    </row>
    <row r="302" spans="1:10" ht="38.25" thickBot="1" x14ac:dyDescent="0.35">
      <c r="A302" s="74" t="s">
        <v>466</v>
      </c>
      <c r="B302" s="37">
        <v>925</v>
      </c>
      <c r="C302" s="38" t="s">
        <v>48</v>
      </c>
      <c r="D302" s="38" t="s">
        <v>369</v>
      </c>
      <c r="E302" s="121" t="s">
        <v>467</v>
      </c>
      <c r="F302" s="38"/>
      <c r="G302" s="39">
        <f>G303</f>
        <v>2285.5</v>
      </c>
      <c r="H302" s="39">
        <v>569.6</v>
      </c>
      <c r="I302" s="39">
        <v>0</v>
      </c>
      <c r="J302" s="2"/>
    </row>
    <row r="303" spans="1:10" ht="132" thickBot="1" x14ac:dyDescent="0.35">
      <c r="A303" s="68" t="s">
        <v>468</v>
      </c>
      <c r="B303" s="41">
        <v>925</v>
      </c>
      <c r="C303" s="42" t="s">
        <v>48</v>
      </c>
      <c r="D303" s="42" t="s">
        <v>16</v>
      </c>
      <c r="E303" s="69" t="s">
        <v>469</v>
      </c>
      <c r="F303" s="69">
        <v>500</v>
      </c>
      <c r="G303" s="79">
        <f>[1]программы!G202</f>
        <v>2285.5</v>
      </c>
      <c r="H303" s="79">
        <v>569.6</v>
      </c>
      <c r="I303" s="79">
        <v>0</v>
      </c>
      <c r="J303" s="2"/>
    </row>
    <row r="304" spans="1:10" ht="19.5" hidden="1" thickBot="1" x14ac:dyDescent="0.35">
      <c r="A304" s="19" t="s">
        <v>150</v>
      </c>
      <c r="B304" s="20">
        <v>925</v>
      </c>
      <c r="C304" s="21" t="s">
        <v>54</v>
      </c>
      <c r="D304" s="23"/>
      <c r="E304" s="51"/>
      <c r="F304" s="23"/>
      <c r="G304" s="128">
        <f>+G305</f>
        <v>0</v>
      </c>
      <c r="H304" s="128">
        <v>0</v>
      </c>
      <c r="I304" s="128">
        <v>0</v>
      </c>
      <c r="J304" s="2">
        <f t="shared" si="4"/>
        <v>0</v>
      </c>
    </row>
    <row r="305" spans="1:10" ht="38.25" hidden="1" thickBot="1" x14ac:dyDescent="0.35">
      <c r="A305" s="70" t="s">
        <v>151</v>
      </c>
      <c r="B305" s="26">
        <v>925</v>
      </c>
      <c r="C305" s="27" t="s">
        <v>54</v>
      </c>
      <c r="D305" s="27" t="s">
        <v>48</v>
      </c>
      <c r="E305" s="129"/>
      <c r="F305" s="27"/>
      <c r="G305" s="29">
        <f>+G306</f>
        <v>0</v>
      </c>
      <c r="H305" s="29">
        <v>0</v>
      </c>
      <c r="I305" s="29">
        <v>0</v>
      </c>
      <c r="J305" s="2">
        <f t="shared" si="4"/>
        <v>0</v>
      </c>
    </row>
    <row r="306" spans="1:10" ht="75.75" hidden="1" thickBot="1" x14ac:dyDescent="0.35">
      <c r="A306" s="87" t="s">
        <v>316</v>
      </c>
      <c r="B306" s="30">
        <v>925</v>
      </c>
      <c r="C306" s="23" t="s">
        <v>54</v>
      </c>
      <c r="D306" s="23" t="s">
        <v>48</v>
      </c>
      <c r="E306" s="130" t="s">
        <v>317</v>
      </c>
      <c r="F306" s="23"/>
      <c r="G306" s="31">
        <f>+G307</f>
        <v>0</v>
      </c>
      <c r="H306" s="31">
        <v>0</v>
      </c>
      <c r="I306" s="31">
        <v>0</v>
      </c>
      <c r="J306" s="2">
        <f t="shared" si="4"/>
        <v>0</v>
      </c>
    </row>
    <row r="307" spans="1:10" ht="75.75" hidden="1" thickBot="1" x14ac:dyDescent="0.35">
      <c r="A307" s="72" t="s">
        <v>377</v>
      </c>
      <c r="B307" s="33">
        <v>925</v>
      </c>
      <c r="C307" s="34" t="s">
        <v>54</v>
      </c>
      <c r="D307" s="34" t="s">
        <v>48</v>
      </c>
      <c r="E307" s="120" t="s">
        <v>325</v>
      </c>
      <c r="F307" s="34"/>
      <c r="G307" s="35">
        <f>+G308</f>
        <v>0</v>
      </c>
      <c r="H307" s="35">
        <v>0</v>
      </c>
      <c r="I307" s="35">
        <v>0</v>
      </c>
      <c r="J307" s="2">
        <f t="shared" si="4"/>
        <v>0</v>
      </c>
    </row>
    <row r="308" spans="1:10" ht="75.75" hidden="1" thickBot="1" x14ac:dyDescent="0.35">
      <c r="A308" s="74" t="s">
        <v>356</v>
      </c>
      <c r="B308" s="37">
        <v>925</v>
      </c>
      <c r="C308" s="38" t="s">
        <v>54</v>
      </c>
      <c r="D308" s="38" t="s">
        <v>48</v>
      </c>
      <c r="E308" s="121" t="s">
        <v>357</v>
      </c>
      <c r="F308" s="38"/>
      <c r="G308" s="39">
        <f>+G309</f>
        <v>0</v>
      </c>
      <c r="H308" s="39">
        <v>0</v>
      </c>
      <c r="I308" s="39">
        <v>0</v>
      </c>
      <c r="J308" s="2">
        <f t="shared" si="4"/>
        <v>0</v>
      </c>
    </row>
    <row r="309" spans="1:10" ht="169.5" hidden="1" thickBot="1" x14ac:dyDescent="0.35">
      <c r="A309" s="68" t="s">
        <v>364</v>
      </c>
      <c r="B309" s="41">
        <v>925</v>
      </c>
      <c r="C309" s="42" t="s">
        <v>54</v>
      </c>
      <c r="D309" s="42" t="s">
        <v>48</v>
      </c>
      <c r="E309" s="69" t="s">
        <v>378</v>
      </c>
      <c r="F309" s="69">
        <v>200</v>
      </c>
      <c r="G309" s="79">
        <f>+[1]программы!G214</f>
        <v>0</v>
      </c>
      <c r="H309" s="79">
        <v>0</v>
      </c>
      <c r="I309" s="79">
        <v>0</v>
      </c>
      <c r="J309" s="2">
        <f t="shared" si="4"/>
        <v>0</v>
      </c>
    </row>
    <row r="310" spans="1:10" ht="19.5" thickBot="1" x14ac:dyDescent="0.35">
      <c r="A310" s="90" t="s">
        <v>379</v>
      </c>
      <c r="B310" s="20">
        <v>925</v>
      </c>
      <c r="C310" s="21" t="s">
        <v>88</v>
      </c>
      <c r="D310" s="21"/>
      <c r="E310" s="21"/>
      <c r="F310" s="23"/>
      <c r="G310" s="128">
        <f>+G311</f>
        <v>39152.149399999995</v>
      </c>
      <c r="H310" s="128">
        <v>2918.1696000000002</v>
      </c>
      <c r="I310" s="128">
        <v>8316.2195360000005</v>
      </c>
      <c r="J310" s="2">
        <f t="shared" si="4"/>
        <v>50386.538535999993</v>
      </c>
    </row>
    <row r="311" spans="1:10" ht="19.5" thickBot="1" x14ac:dyDescent="0.35">
      <c r="A311" s="70" t="s">
        <v>380</v>
      </c>
      <c r="B311" s="26">
        <v>925</v>
      </c>
      <c r="C311" s="27" t="s">
        <v>88</v>
      </c>
      <c r="D311" s="27" t="s">
        <v>14</v>
      </c>
      <c r="E311" s="48"/>
      <c r="F311" s="27"/>
      <c r="G311" s="29">
        <f>+G312</f>
        <v>39152.149399999995</v>
      </c>
      <c r="H311" s="29">
        <v>2918.1696000000002</v>
      </c>
      <c r="I311" s="29">
        <v>8316.2195360000005</v>
      </c>
      <c r="J311" s="2">
        <f t="shared" si="4"/>
        <v>50386.538535999993</v>
      </c>
    </row>
    <row r="312" spans="1:10" ht="38.25" thickBot="1" x14ac:dyDescent="0.35">
      <c r="A312" s="87" t="s">
        <v>381</v>
      </c>
      <c r="B312" s="30">
        <v>925</v>
      </c>
      <c r="C312" s="23" t="s">
        <v>88</v>
      </c>
      <c r="D312" s="23" t="s">
        <v>14</v>
      </c>
      <c r="E312" s="23" t="s">
        <v>382</v>
      </c>
      <c r="F312" s="23"/>
      <c r="G312" s="31">
        <f>+G317+G321+G315</f>
        <v>39152.149399999995</v>
      </c>
      <c r="H312" s="31">
        <v>2918.1696000000002</v>
      </c>
      <c r="I312" s="31">
        <v>8316.2195360000005</v>
      </c>
      <c r="J312" s="2">
        <f t="shared" si="4"/>
        <v>50386.538535999993</v>
      </c>
    </row>
    <row r="313" spans="1:10" ht="57" thickBot="1" x14ac:dyDescent="0.35">
      <c r="A313" s="74" t="s">
        <v>470</v>
      </c>
      <c r="B313" s="37">
        <v>925</v>
      </c>
      <c r="C313" s="38" t="s">
        <v>88</v>
      </c>
      <c r="D313" s="38" t="s">
        <v>14</v>
      </c>
      <c r="E313" s="38"/>
      <c r="F313" s="38"/>
      <c r="G313" s="39"/>
      <c r="H313" s="39"/>
      <c r="I313" s="39">
        <v>2500</v>
      </c>
      <c r="J313" s="2"/>
    </row>
    <row r="314" spans="1:10" ht="94.5" thickBot="1" x14ac:dyDescent="0.35">
      <c r="A314" s="68" t="s">
        <v>471</v>
      </c>
      <c r="B314" s="96" t="s">
        <v>365</v>
      </c>
      <c r="C314" s="42" t="s">
        <v>88</v>
      </c>
      <c r="D314" s="42" t="s">
        <v>14</v>
      </c>
      <c r="E314" s="96"/>
      <c r="F314" s="69">
        <v>200</v>
      </c>
      <c r="G314" s="97"/>
      <c r="H314" s="97"/>
      <c r="I314" s="97">
        <v>2500</v>
      </c>
      <c r="J314" s="2"/>
    </row>
    <row r="315" spans="1:10" ht="57" thickBot="1" x14ac:dyDescent="0.35">
      <c r="A315" s="74" t="s">
        <v>383</v>
      </c>
      <c r="B315" s="37">
        <v>925</v>
      </c>
      <c r="C315" s="38" t="s">
        <v>88</v>
      </c>
      <c r="D315" s="38" t="s">
        <v>14</v>
      </c>
      <c r="E315" s="38" t="str">
        <f>[2]программы!C245</f>
        <v>11 0 02 00000</v>
      </c>
      <c r="F315" s="38"/>
      <c r="G315" s="39">
        <f>+G316</f>
        <v>100</v>
      </c>
      <c r="H315" s="39">
        <v>0</v>
      </c>
      <c r="I315" s="39">
        <v>0</v>
      </c>
      <c r="J315" s="2">
        <f t="shared" si="4"/>
        <v>100</v>
      </c>
    </row>
    <row r="316" spans="1:10" ht="94.5" thickBot="1" x14ac:dyDescent="0.35">
      <c r="A316" s="68" t="s">
        <v>384</v>
      </c>
      <c r="B316" s="96" t="s">
        <v>365</v>
      </c>
      <c r="C316" s="42" t="s">
        <v>88</v>
      </c>
      <c r="D316" s="42" t="s">
        <v>14</v>
      </c>
      <c r="E316" s="96" t="str">
        <f>[2]программы!C246</f>
        <v>11 0 02 80240</v>
      </c>
      <c r="F316" s="69">
        <v>200</v>
      </c>
      <c r="G316" s="97">
        <f>+[1]программы!G271</f>
        <v>100</v>
      </c>
      <c r="H316" s="97">
        <v>0</v>
      </c>
      <c r="I316" s="97">
        <v>0</v>
      </c>
      <c r="J316" s="2">
        <f t="shared" si="4"/>
        <v>100</v>
      </c>
    </row>
    <row r="317" spans="1:10" ht="57" hidden="1" thickBot="1" x14ac:dyDescent="0.35">
      <c r="A317" s="74" t="s">
        <v>385</v>
      </c>
      <c r="B317" s="37">
        <v>925</v>
      </c>
      <c r="C317" s="38" t="s">
        <v>88</v>
      </c>
      <c r="D317" s="38" t="s">
        <v>14</v>
      </c>
      <c r="E317" s="38" t="s">
        <v>386</v>
      </c>
      <c r="F317" s="38"/>
      <c r="G317" s="39">
        <f>G318+G319</f>
        <v>0</v>
      </c>
      <c r="H317" s="39">
        <v>0</v>
      </c>
      <c r="I317" s="39">
        <v>0</v>
      </c>
      <c r="J317" s="2">
        <f t="shared" si="4"/>
        <v>0</v>
      </c>
    </row>
    <row r="318" spans="1:10" ht="150.75" hidden="1" thickBot="1" x14ac:dyDescent="0.35">
      <c r="A318" s="68" t="s">
        <v>387</v>
      </c>
      <c r="B318" s="96" t="s">
        <v>365</v>
      </c>
      <c r="C318" s="42" t="s">
        <v>88</v>
      </c>
      <c r="D318" s="42" t="s">
        <v>14</v>
      </c>
      <c r="E318" s="96" t="s">
        <v>388</v>
      </c>
      <c r="F318" s="69">
        <v>200</v>
      </c>
      <c r="G318" s="97">
        <f>+[1]программы!G273</f>
        <v>0</v>
      </c>
      <c r="H318" s="97">
        <v>0</v>
      </c>
      <c r="I318" s="97">
        <v>0</v>
      </c>
      <c r="J318" s="2">
        <f t="shared" si="4"/>
        <v>0</v>
      </c>
    </row>
    <row r="319" spans="1:10" ht="169.5" hidden="1" thickBot="1" x14ac:dyDescent="0.35">
      <c r="A319" s="68" t="s">
        <v>389</v>
      </c>
      <c r="B319" s="96" t="s">
        <v>365</v>
      </c>
      <c r="C319" s="42" t="s">
        <v>88</v>
      </c>
      <c r="D319" s="42" t="s">
        <v>14</v>
      </c>
      <c r="E319" s="96" t="s">
        <v>390</v>
      </c>
      <c r="F319" s="69">
        <v>500</v>
      </c>
      <c r="G319" s="97">
        <f>+[1]программы!G274</f>
        <v>0</v>
      </c>
      <c r="H319" s="97">
        <v>0</v>
      </c>
      <c r="I319" s="97">
        <v>0</v>
      </c>
      <c r="J319" s="2">
        <f t="shared" si="4"/>
        <v>0</v>
      </c>
    </row>
    <row r="320" spans="1:10" ht="132" hidden="1" thickBot="1" x14ac:dyDescent="0.35">
      <c r="A320" s="68" t="s">
        <v>391</v>
      </c>
      <c r="B320" s="96" t="s">
        <v>365</v>
      </c>
      <c r="C320" s="42" t="s">
        <v>88</v>
      </c>
      <c r="D320" s="42" t="s">
        <v>14</v>
      </c>
      <c r="E320" s="96" t="s">
        <v>392</v>
      </c>
      <c r="F320" s="69">
        <v>200</v>
      </c>
      <c r="G320" s="97"/>
      <c r="H320" s="97"/>
      <c r="I320" s="97"/>
      <c r="J320" s="2">
        <f t="shared" si="4"/>
        <v>0</v>
      </c>
    </row>
    <row r="321" spans="1:10" ht="38.25" thickBot="1" x14ac:dyDescent="0.35">
      <c r="A321" s="74" t="s">
        <v>393</v>
      </c>
      <c r="B321" s="89" t="s">
        <v>365</v>
      </c>
      <c r="C321" s="38" t="s">
        <v>88</v>
      </c>
      <c r="D321" s="38" t="s">
        <v>14</v>
      </c>
      <c r="E321" s="89" t="s">
        <v>394</v>
      </c>
      <c r="F321" s="37"/>
      <c r="G321" s="106">
        <f>G322+G323+G325+G324</f>
        <v>39052.149399999995</v>
      </c>
      <c r="H321" s="106">
        <v>2918.1696000000002</v>
      </c>
      <c r="I321" s="106">
        <v>5816.2195360000005</v>
      </c>
      <c r="J321" s="2">
        <f t="shared" si="4"/>
        <v>47786.538535999993</v>
      </c>
    </row>
    <row r="322" spans="1:10" ht="169.5" thickBot="1" x14ac:dyDescent="0.35">
      <c r="A322" s="68" t="s">
        <v>395</v>
      </c>
      <c r="B322" s="41">
        <v>925</v>
      </c>
      <c r="C322" s="42" t="s">
        <v>88</v>
      </c>
      <c r="D322" s="42" t="s">
        <v>14</v>
      </c>
      <c r="E322" s="69" t="s">
        <v>396</v>
      </c>
      <c r="F322" s="69">
        <v>100</v>
      </c>
      <c r="G322" s="97">
        <f>+[1]программы!G278</f>
        <v>37986.949399999998</v>
      </c>
      <c r="H322" s="97">
        <v>2818.5696000000003</v>
      </c>
      <c r="I322" s="97">
        <v>2917.2195360000005</v>
      </c>
      <c r="J322" s="2">
        <f t="shared" si="4"/>
        <v>43722.738536000004</v>
      </c>
    </row>
    <row r="323" spans="1:10" ht="132" thickBot="1" x14ac:dyDescent="0.35">
      <c r="A323" s="68" t="s">
        <v>397</v>
      </c>
      <c r="B323" s="41">
        <v>925</v>
      </c>
      <c r="C323" s="42" t="s">
        <v>88</v>
      </c>
      <c r="D323" s="42" t="s">
        <v>14</v>
      </c>
      <c r="E323" s="69" t="s">
        <v>396</v>
      </c>
      <c r="F323" s="69">
        <v>200</v>
      </c>
      <c r="G323" s="97">
        <f>+[1]программы!G279</f>
        <v>1065.2</v>
      </c>
      <c r="H323" s="97">
        <v>99.6</v>
      </c>
      <c r="I323" s="97">
        <v>2899</v>
      </c>
      <c r="J323" s="2">
        <f t="shared" si="4"/>
        <v>4063.8</v>
      </c>
    </row>
    <row r="324" spans="1:10" ht="113.25" hidden="1" thickBot="1" x14ac:dyDescent="0.35">
      <c r="A324" s="68" t="s">
        <v>398</v>
      </c>
      <c r="B324" s="41">
        <v>925</v>
      </c>
      <c r="C324" s="42" t="s">
        <v>88</v>
      </c>
      <c r="D324" s="42" t="s">
        <v>14</v>
      </c>
      <c r="E324" s="69" t="s">
        <v>396</v>
      </c>
      <c r="F324" s="69">
        <v>500</v>
      </c>
      <c r="G324" s="97">
        <f>+[1]программы!G280</f>
        <v>0</v>
      </c>
      <c r="H324" s="97">
        <v>0</v>
      </c>
      <c r="I324" s="97">
        <v>0</v>
      </c>
      <c r="J324" s="2">
        <f t="shared" si="4"/>
        <v>0</v>
      </c>
    </row>
    <row r="325" spans="1:10" ht="113.25" hidden="1" thickBot="1" x14ac:dyDescent="0.35">
      <c r="A325" s="68" t="s">
        <v>399</v>
      </c>
      <c r="B325" s="41">
        <v>925</v>
      </c>
      <c r="C325" s="42" t="s">
        <v>88</v>
      </c>
      <c r="D325" s="42" t="s">
        <v>14</v>
      </c>
      <c r="E325" s="69" t="s">
        <v>396</v>
      </c>
      <c r="F325" s="69">
        <v>800</v>
      </c>
      <c r="G325" s="97">
        <f>+[1]программы!G281</f>
        <v>0</v>
      </c>
      <c r="H325" s="97">
        <v>0</v>
      </c>
      <c r="I325" s="97">
        <v>0</v>
      </c>
      <c r="J325" s="2">
        <f t="shared" si="4"/>
        <v>0</v>
      </c>
    </row>
    <row r="326" spans="1:10" ht="19.5" thickBot="1" x14ac:dyDescent="0.35">
      <c r="A326" s="90" t="s">
        <v>159</v>
      </c>
      <c r="B326" s="20">
        <v>925</v>
      </c>
      <c r="C326" s="20">
        <v>10</v>
      </c>
      <c r="D326" s="20"/>
      <c r="E326" s="23"/>
      <c r="F326" s="23"/>
      <c r="G326" s="92">
        <f>+G327</f>
        <v>907.6</v>
      </c>
      <c r="H326" s="92">
        <v>0</v>
      </c>
      <c r="I326" s="92">
        <v>0</v>
      </c>
      <c r="J326" s="2">
        <f t="shared" si="4"/>
        <v>907.6</v>
      </c>
    </row>
    <row r="327" spans="1:10" ht="19.5" thickBot="1" x14ac:dyDescent="0.35">
      <c r="A327" s="70" t="s">
        <v>160</v>
      </c>
      <c r="B327" s="26">
        <v>925</v>
      </c>
      <c r="C327" s="26">
        <v>10</v>
      </c>
      <c r="D327" s="27" t="s">
        <v>16</v>
      </c>
      <c r="E327" s="27"/>
      <c r="F327" s="27"/>
      <c r="G327" s="80">
        <f>+G328</f>
        <v>907.6</v>
      </c>
      <c r="H327" s="80">
        <v>0</v>
      </c>
      <c r="I327" s="80">
        <v>0</v>
      </c>
      <c r="J327" s="2">
        <f t="shared" si="4"/>
        <v>907.6</v>
      </c>
    </row>
    <row r="328" spans="1:10" ht="75.75" thickBot="1" x14ac:dyDescent="0.35">
      <c r="A328" s="87" t="s">
        <v>316</v>
      </c>
      <c r="B328" s="30">
        <v>925</v>
      </c>
      <c r="C328" s="30">
        <v>10</v>
      </c>
      <c r="D328" s="23" t="s">
        <v>16</v>
      </c>
      <c r="E328" s="23" t="s">
        <v>317</v>
      </c>
      <c r="F328" s="23"/>
      <c r="G328" s="84">
        <f>+G329</f>
        <v>907.6</v>
      </c>
      <c r="H328" s="84">
        <v>0</v>
      </c>
      <c r="I328" s="84">
        <v>0</v>
      </c>
      <c r="J328" s="2">
        <f t="shared" si="4"/>
        <v>907.6</v>
      </c>
    </row>
    <row r="329" spans="1:10" ht="38.25" thickBot="1" x14ac:dyDescent="0.35">
      <c r="A329" s="72" t="s">
        <v>370</v>
      </c>
      <c r="B329" s="33">
        <v>925</v>
      </c>
      <c r="C329" s="33">
        <v>10</v>
      </c>
      <c r="D329" s="34" t="s">
        <v>16</v>
      </c>
      <c r="E329" s="34" t="s">
        <v>371</v>
      </c>
      <c r="F329" s="34"/>
      <c r="G329" s="81">
        <f>+G330</f>
        <v>907.6</v>
      </c>
      <c r="H329" s="81">
        <v>0</v>
      </c>
      <c r="I329" s="81">
        <v>0</v>
      </c>
      <c r="J329" s="2">
        <f t="shared" si="4"/>
        <v>907.6</v>
      </c>
    </row>
    <row r="330" spans="1:10" ht="38.25" thickBot="1" x14ac:dyDescent="0.35">
      <c r="A330" s="74" t="s">
        <v>400</v>
      </c>
      <c r="B330" s="37">
        <v>925</v>
      </c>
      <c r="C330" s="37">
        <v>10</v>
      </c>
      <c r="D330" s="38" t="s">
        <v>16</v>
      </c>
      <c r="E330" s="38" t="s">
        <v>401</v>
      </c>
      <c r="F330" s="38"/>
      <c r="G330" s="82">
        <f>+G331</f>
        <v>907.6</v>
      </c>
      <c r="H330" s="82">
        <v>0</v>
      </c>
      <c r="I330" s="82">
        <v>0</v>
      </c>
      <c r="J330" s="2">
        <f t="shared" si="4"/>
        <v>907.6</v>
      </c>
    </row>
    <row r="331" spans="1:10" ht="188.25" thickBot="1" x14ac:dyDescent="0.35">
      <c r="A331" s="68" t="s">
        <v>402</v>
      </c>
      <c r="B331" s="41">
        <v>925</v>
      </c>
      <c r="C331" s="69">
        <v>10</v>
      </c>
      <c r="D331" s="42" t="s">
        <v>16</v>
      </c>
      <c r="E331" s="69" t="s">
        <v>403</v>
      </c>
      <c r="F331" s="69">
        <v>300</v>
      </c>
      <c r="G331" s="97">
        <f>+[1]программы!G197</f>
        <v>907.6</v>
      </c>
      <c r="H331" s="97">
        <v>0</v>
      </c>
      <c r="I331" s="97">
        <v>0</v>
      </c>
      <c r="J331" s="2">
        <f t="shared" si="4"/>
        <v>907.6</v>
      </c>
    </row>
    <row r="332" spans="1:10" ht="38.25" thickBot="1" x14ac:dyDescent="0.35">
      <c r="A332" s="45" t="s">
        <v>404</v>
      </c>
      <c r="B332" s="46">
        <v>927</v>
      </c>
      <c r="C332" s="16"/>
      <c r="D332" s="16"/>
      <c r="E332" s="16"/>
      <c r="F332" s="16"/>
      <c r="G332" s="110">
        <f>+G333+G346+G357+G363</f>
        <v>43456.910400000001</v>
      </c>
      <c r="H332" s="110">
        <v>21312.338</v>
      </c>
      <c r="I332" s="110">
        <v>23007.706449999998</v>
      </c>
      <c r="J332" s="2">
        <f t="shared" si="4"/>
        <v>87776.954849999995</v>
      </c>
    </row>
    <row r="333" spans="1:10" ht="19.5" thickBot="1" x14ac:dyDescent="0.35">
      <c r="A333" s="19" t="s">
        <v>13</v>
      </c>
      <c r="B333" s="20">
        <v>927</v>
      </c>
      <c r="C333" s="21" t="s">
        <v>14</v>
      </c>
      <c r="D333" s="21"/>
      <c r="E333" s="21"/>
      <c r="F333" s="23"/>
      <c r="G333" s="24">
        <f>+G334+G341</f>
        <v>11027.910400000001</v>
      </c>
      <c r="H333" s="24">
        <v>7119.3380000000006</v>
      </c>
      <c r="I333" s="24">
        <v>8262.7064499999997</v>
      </c>
      <c r="J333" s="2">
        <f t="shared" si="4"/>
        <v>26409.954850000002</v>
      </c>
    </row>
    <row r="334" spans="1:10" ht="57" thickBot="1" x14ac:dyDescent="0.35">
      <c r="A334" s="70" t="s">
        <v>405</v>
      </c>
      <c r="B334" s="26">
        <v>927</v>
      </c>
      <c r="C334" s="27" t="s">
        <v>14</v>
      </c>
      <c r="D334" s="27" t="s">
        <v>171</v>
      </c>
      <c r="E334" s="48"/>
      <c r="F334" s="27"/>
      <c r="G334" s="80">
        <f>+G338+G339+G340</f>
        <v>8027.9104000000007</v>
      </c>
      <c r="H334" s="80">
        <v>6619.3380000000006</v>
      </c>
      <c r="I334" s="80">
        <v>7762.7064499999997</v>
      </c>
      <c r="J334" s="2">
        <f t="shared" si="4"/>
        <v>22409.954850000002</v>
      </c>
    </row>
    <row r="335" spans="1:10" ht="38.25" thickBot="1" x14ac:dyDescent="0.35">
      <c r="A335" s="87" t="s">
        <v>406</v>
      </c>
      <c r="B335" s="30">
        <v>927</v>
      </c>
      <c r="C335" s="23" t="s">
        <v>14</v>
      </c>
      <c r="D335" s="23" t="s">
        <v>171</v>
      </c>
      <c r="E335" s="23" t="s">
        <v>407</v>
      </c>
      <c r="F335" s="23"/>
      <c r="G335" s="84">
        <f>G336</f>
        <v>8027.9104000000007</v>
      </c>
      <c r="H335" s="84">
        <v>6619.3380000000006</v>
      </c>
      <c r="I335" s="84">
        <v>7762.7064499999997</v>
      </c>
      <c r="J335" s="2">
        <f t="shared" si="4"/>
        <v>22409.954850000002</v>
      </c>
    </row>
    <row r="336" spans="1:10" ht="38.25" thickBot="1" x14ac:dyDescent="0.35">
      <c r="A336" s="72" t="s">
        <v>324</v>
      </c>
      <c r="B336" s="33">
        <v>927</v>
      </c>
      <c r="C336" s="34" t="s">
        <v>14</v>
      </c>
      <c r="D336" s="34" t="s">
        <v>171</v>
      </c>
      <c r="E336" s="34" t="s">
        <v>408</v>
      </c>
      <c r="F336" s="34"/>
      <c r="G336" s="81">
        <f>G337</f>
        <v>8027.9104000000007</v>
      </c>
      <c r="H336" s="81">
        <v>6619.3380000000006</v>
      </c>
      <c r="I336" s="81">
        <v>7762.7064499999997</v>
      </c>
      <c r="J336" s="2">
        <f t="shared" si="4"/>
        <v>22409.954850000002</v>
      </c>
    </row>
    <row r="337" spans="1:10" ht="57" thickBot="1" x14ac:dyDescent="0.35">
      <c r="A337" s="74" t="s">
        <v>409</v>
      </c>
      <c r="B337" s="37">
        <v>927</v>
      </c>
      <c r="C337" s="38" t="s">
        <v>14</v>
      </c>
      <c r="D337" s="38" t="s">
        <v>171</v>
      </c>
      <c r="E337" s="38" t="s">
        <v>410</v>
      </c>
      <c r="F337" s="38"/>
      <c r="G337" s="82">
        <f>G338+G339+G340</f>
        <v>8027.9104000000007</v>
      </c>
      <c r="H337" s="82">
        <v>6619.3380000000006</v>
      </c>
      <c r="I337" s="82">
        <v>7762.7064499999997</v>
      </c>
      <c r="J337" s="2">
        <f t="shared" si="4"/>
        <v>22409.954850000002</v>
      </c>
    </row>
    <row r="338" spans="1:10" ht="188.25" thickBot="1" x14ac:dyDescent="0.35">
      <c r="A338" s="57" t="s">
        <v>411</v>
      </c>
      <c r="B338" s="41">
        <v>927</v>
      </c>
      <c r="C338" s="42" t="s">
        <v>14</v>
      </c>
      <c r="D338" s="42" t="s">
        <v>171</v>
      </c>
      <c r="E338" s="43" t="s">
        <v>412</v>
      </c>
      <c r="F338" s="43">
        <v>100</v>
      </c>
      <c r="G338" s="58">
        <f>+[1]программы!G186</f>
        <v>6871.3104000000003</v>
      </c>
      <c r="H338" s="58">
        <v>6534.7380000000003</v>
      </c>
      <c r="I338" s="58">
        <v>6698.1064499999993</v>
      </c>
      <c r="J338" s="2">
        <f t="shared" si="4"/>
        <v>20104.154849999999</v>
      </c>
    </row>
    <row r="339" spans="1:10" ht="150.75" thickBot="1" x14ac:dyDescent="0.35">
      <c r="A339" s="57" t="s">
        <v>413</v>
      </c>
      <c r="B339" s="41">
        <v>927</v>
      </c>
      <c r="C339" s="42" t="s">
        <v>14</v>
      </c>
      <c r="D339" s="42" t="s">
        <v>171</v>
      </c>
      <c r="E339" s="43" t="s">
        <v>412</v>
      </c>
      <c r="F339" s="43">
        <v>200</v>
      </c>
      <c r="G339" s="58">
        <f>+[1]программы!G187</f>
        <v>1156.6000000000004</v>
      </c>
      <c r="H339" s="58">
        <v>84.600000000000364</v>
      </c>
      <c r="I339" s="58">
        <v>1064.6000000000004</v>
      </c>
      <c r="J339" s="2">
        <f t="shared" si="4"/>
        <v>2305.8000000000011</v>
      </c>
    </row>
    <row r="340" spans="1:10" ht="72.599999999999994" hidden="1" customHeight="1" thickBot="1" x14ac:dyDescent="0.35">
      <c r="A340" s="57" t="s">
        <v>414</v>
      </c>
      <c r="B340" s="41">
        <v>927</v>
      </c>
      <c r="C340" s="42" t="s">
        <v>14</v>
      </c>
      <c r="D340" s="42" t="s">
        <v>171</v>
      </c>
      <c r="E340" s="43" t="s">
        <v>412</v>
      </c>
      <c r="F340" s="43">
        <v>800</v>
      </c>
      <c r="G340" s="58">
        <f>+[1]программы!G188</f>
        <v>0</v>
      </c>
      <c r="H340" s="58">
        <v>0</v>
      </c>
      <c r="I340" s="58">
        <v>0</v>
      </c>
      <c r="J340" s="2">
        <f t="shared" si="4"/>
        <v>0</v>
      </c>
    </row>
    <row r="341" spans="1:10" ht="19.5" thickBot="1" x14ac:dyDescent="0.35">
      <c r="A341" s="70" t="s">
        <v>65</v>
      </c>
      <c r="B341" s="26">
        <v>927</v>
      </c>
      <c r="C341" s="27" t="s">
        <v>14</v>
      </c>
      <c r="D341" s="27" t="s">
        <v>66</v>
      </c>
      <c r="E341" s="27"/>
      <c r="F341" s="27"/>
      <c r="G341" s="71">
        <f>+G345</f>
        <v>3000</v>
      </c>
      <c r="H341" s="71">
        <v>500</v>
      </c>
      <c r="I341" s="71">
        <v>500</v>
      </c>
      <c r="J341" s="2">
        <f t="shared" si="4"/>
        <v>4000</v>
      </c>
    </row>
    <row r="342" spans="1:10" ht="38.25" thickBot="1" x14ac:dyDescent="0.35">
      <c r="A342" s="87" t="s">
        <v>406</v>
      </c>
      <c r="B342" s="30">
        <v>927</v>
      </c>
      <c r="C342" s="23" t="s">
        <v>14</v>
      </c>
      <c r="D342" s="23" t="s">
        <v>66</v>
      </c>
      <c r="E342" s="23" t="s">
        <v>407</v>
      </c>
      <c r="F342" s="23"/>
      <c r="G342" s="111">
        <f>G343</f>
        <v>3000</v>
      </c>
      <c r="H342" s="111">
        <v>500</v>
      </c>
      <c r="I342" s="111">
        <v>500</v>
      </c>
      <c r="J342" s="2">
        <f t="shared" si="4"/>
        <v>4000</v>
      </c>
    </row>
    <row r="343" spans="1:10" ht="38.25" thickBot="1" x14ac:dyDescent="0.35">
      <c r="A343" s="72" t="s">
        <v>415</v>
      </c>
      <c r="B343" s="33">
        <v>927</v>
      </c>
      <c r="C343" s="34" t="s">
        <v>14</v>
      </c>
      <c r="D343" s="34" t="s">
        <v>66</v>
      </c>
      <c r="E343" s="34" t="s">
        <v>416</v>
      </c>
      <c r="F343" s="34"/>
      <c r="G343" s="73">
        <f>G344</f>
        <v>3000</v>
      </c>
      <c r="H343" s="73">
        <v>500</v>
      </c>
      <c r="I343" s="73">
        <v>500</v>
      </c>
      <c r="J343" s="2">
        <f t="shared" si="4"/>
        <v>4000</v>
      </c>
    </row>
    <row r="344" spans="1:10" ht="38.25" thickBot="1" x14ac:dyDescent="0.35">
      <c r="A344" s="74" t="s">
        <v>417</v>
      </c>
      <c r="B344" s="37">
        <v>927</v>
      </c>
      <c r="C344" s="38" t="s">
        <v>14</v>
      </c>
      <c r="D344" s="38" t="s">
        <v>66</v>
      </c>
      <c r="E344" s="38" t="s">
        <v>418</v>
      </c>
      <c r="F344" s="38"/>
      <c r="G344" s="75">
        <f>G345</f>
        <v>3000</v>
      </c>
      <c r="H344" s="75">
        <v>500</v>
      </c>
      <c r="I344" s="75">
        <v>500</v>
      </c>
      <c r="J344" s="2">
        <f t="shared" si="4"/>
        <v>4000</v>
      </c>
    </row>
    <row r="345" spans="1:10" ht="72.599999999999994" customHeight="1" thickBot="1" x14ac:dyDescent="0.35">
      <c r="A345" s="68" t="s">
        <v>419</v>
      </c>
      <c r="B345" s="41">
        <v>927</v>
      </c>
      <c r="C345" s="42" t="s">
        <v>14</v>
      </c>
      <c r="D345" s="42" t="s">
        <v>66</v>
      </c>
      <c r="E345" s="69" t="s">
        <v>420</v>
      </c>
      <c r="F345" s="69">
        <v>800</v>
      </c>
      <c r="G345" s="131">
        <f>+[1]программы!G172</f>
        <v>3000</v>
      </c>
      <c r="H345" s="131">
        <v>500</v>
      </c>
      <c r="I345" s="131">
        <v>500</v>
      </c>
      <c r="J345" s="2">
        <f t="shared" si="4"/>
        <v>4000</v>
      </c>
    </row>
    <row r="346" spans="1:10" ht="19.5" thickBot="1" x14ac:dyDescent="0.35">
      <c r="A346" s="90" t="s">
        <v>159</v>
      </c>
      <c r="B346" s="20">
        <v>927</v>
      </c>
      <c r="C346" s="20">
        <v>10</v>
      </c>
      <c r="D346" s="20"/>
      <c r="E346" s="23"/>
      <c r="F346" s="23"/>
      <c r="G346" s="92">
        <f>+G347</f>
        <v>4592</v>
      </c>
      <c r="H346" s="92">
        <v>4430</v>
      </c>
      <c r="I346" s="92">
        <v>4430</v>
      </c>
      <c r="J346" s="2">
        <f t="shared" si="4"/>
        <v>13452</v>
      </c>
    </row>
    <row r="347" spans="1:10" ht="19.5" thickBot="1" x14ac:dyDescent="0.35">
      <c r="A347" s="70" t="s">
        <v>421</v>
      </c>
      <c r="B347" s="26">
        <v>927</v>
      </c>
      <c r="C347" s="26">
        <v>10</v>
      </c>
      <c r="D347" s="27" t="s">
        <v>14</v>
      </c>
      <c r="E347" s="27"/>
      <c r="F347" s="27"/>
      <c r="G347" s="80">
        <f>+G351+G356</f>
        <v>4592</v>
      </c>
      <c r="H347" s="80">
        <v>4430</v>
      </c>
      <c r="I347" s="80">
        <v>4430</v>
      </c>
      <c r="J347" s="2">
        <f t="shared" si="4"/>
        <v>13452</v>
      </c>
    </row>
    <row r="348" spans="1:10" ht="38.25" thickBot="1" x14ac:dyDescent="0.35">
      <c r="A348" s="87" t="s">
        <v>406</v>
      </c>
      <c r="B348" s="30">
        <v>927</v>
      </c>
      <c r="C348" s="30">
        <v>10</v>
      </c>
      <c r="D348" s="23" t="s">
        <v>14</v>
      </c>
      <c r="E348" s="23" t="s">
        <v>407</v>
      </c>
      <c r="F348" s="23"/>
      <c r="G348" s="84">
        <f>G349</f>
        <v>4592</v>
      </c>
      <c r="H348" s="84">
        <v>4430</v>
      </c>
      <c r="I348" s="84">
        <v>4430</v>
      </c>
      <c r="J348" s="2">
        <f t="shared" si="4"/>
        <v>13452</v>
      </c>
    </row>
    <row r="349" spans="1:10" ht="94.5" thickBot="1" x14ac:dyDescent="0.35">
      <c r="A349" s="72" t="s">
        <v>422</v>
      </c>
      <c r="B349" s="33">
        <v>927</v>
      </c>
      <c r="C349" s="33">
        <v>10</v>
      </c>
      <c r="D349" s="34" t="s">
        <v>14</v>
      </c>
      <c r="E349" s="34" t="s">
        <v>423</v>
      </c>
      <c r="F349" s="34"/>
      <c r="G349" s="81">
        <f>G350</f>
        <v>4592</v>
      </c>
      <c r="H349" s="81">
        <v>4430</v>
      </c>
      <c r="I349" s="81">
        <v>4430</v>
      </c>
      <c r="J349" s="2">
        <f t="shared" si="4"/>
        <v>13452</v>
      </c>
    </row>
    <row r="350" spans="1:10" ht="94.5" thickBot="1" x14ac:dyDescent="0.35">
      <c r="A350" s="74" t="s">
        <v>424</v>
      </c>
      <c r="B350" s="37">
        <v>927</v>
      </c>
      <c r="C350" s="37">
        <v>10</v>
      </c>
      <c r="D350" s="38" t="s">
        <v>14</v>
      </c>
      <c r="E350" s="38" t="s">
        <v>425</v>
      </c>
      <c r="F350" s="38"/>
      <c r="G350" s="82">
        <f>G351+G356</f>
        <v>4592</v>
      </c>
      <c r="H350" s="82">
        <v>4430</v>
      </c>
      <c r="I350" s="82">
        <v>4430</v>
      </c>
      <c r="J350" s="2">
        <f t="shared" ref="J350:J375" si="5">G350+H350+I350</f>
        <v>13452</v>
      </c>
    </row>
    <row r="351" spans="1:10" ht="169.5" thickBot="1" x14ac:dyDescent="0.35">
      <c r="A351" s="68" t="s">
        <v>426</v>
      </c>
      <c r="B351" s="41">
        <v>927</v>
      </c>
      <c r="C351" s="69">
        <v>10</v>
      </c>
      <c r="D351" s="42" t="s">
        <v>14</v>
      </c>
      <c r="E351" s="112" t="s">
        <v>427</v>
      </c>
      <c r="F351" s="112">
        <v>300</v>
      </c>
      <c r="G351" s="97">
        <f>+[1]программы!G182</f>
        <v>4430</v>
      </c>
      <c r="H351" s="97">
        <v>4430</v>
      </c>
      <c r="I351" s="97">
        <v>4430</v>
      </c>
      <c r="J351" s="2">
        <f t="shared" si="5"/>
        <v>13290</v>
      </c>
    </row>
    <row r="352" spans="1:10" ht="19.5" thickBot="1" x14ac:dyDescent="0.35">
      <c r="A352" s="70" t="s">
        <v>160</v>
      </c>
      <c r="B352" s="26">
        <v>927</v>
      </c>
      <c r="C352" s="26">
        <v>10</v>
      </c>
      <c r="D352" s="27" t="s">
        <v>16</v>
      </c>
      <c r="E352" s="27"/>
      <c r="F352" s="129"/>
      <c r="G352" s="132">
        <f>G356</f>
        <v>162</v>
      </c>
      <c r="H352" s="132">
        <v>0</v>
      </c>
      <c r="I352" s="132">
        <v>0</v>
      </c>
      <c r="J352" s="2">
        <f t="shared" si="5"/>
        <v>162</v>
      </c>
    </row>
    <row r="353" spans="1:10" ht="38.25" thickBot="1" x14ac:dyDescent="0.35">
      <c r="A353" s="87" t="s">
        <v>406</v>
      </c>
      <c r="B353" s="30">
        <v>927</v>
      </c>
      <c r="C353" s="30">
        <v>10</v>
      </c>
      <c r="D353" s="23" t="s">
        <v>16</v>
      </c>
      <c r="E353" s="23" t="s">
        <v>407</v>
      </c>
      <c r="F353" s="23"/>
      <c r="G353" s="84">
        <f>G354</f>
        <v>162</v>
      </c>
      <c r="H353" s="84">
        <v>0</v>
      </c>
      <c r="I353" s="84">
        <v>0</v>
      </c>
      <c r="J353" s="2">
        <f t="shared" si="5"/>
        <v>162</v>
      </c>
    </row>
    <row r="354" spans="1:10" ht="94.5" thickBot="1" x14ac:dyDescent="0.35">
      <c r="A354" s="72" t="s">
        <v>422</v>
      </c>
      <c r="B354" s="33">
        <v>927</v>
      </c>
      <c r="C354" s="33">
        <v>10</v>
      </c>
      <c r="D354" s="34" t="s">
        <v>16</v>
      </c>
      <c r="E354" s="34" t="s">
        <v>423</v>
      </c>
      <c r="F354" s="34"/>
      <c r="G354" s="81">
        <f>G355</f>
        <v>162</v>
      </c>
      <c r="H354" s="81">
        <v>0</v>
      </c>
      <c r="I354" s="81">
        <v>0</v>
      </c>
      <c r="J354" s="2">
        <f t="shared" si="5"/>
        <v>162</v>
      </c>
    </row>
    <row r="355" spans="1:10" ht="36.6" customHeight="1" thickBot="1" x14ac:dyDescent="0.35">
      <c r="A355" s="74" t="s">
        <v>424</v>
      </c>
      <c r="B355" s="37">
        <v>927</v>
      </c>
      <c r="C355" s="37">
        <v>10</v>
      </c>
      <c r="D355" s="38" t="s">
        <v>16</v>
      </c>
      <c r="E355" s="38" t="s">
        <v>425</v>
      </c>
      <c r="F355" s="38"/>
      <c r="G355" s="82">
        <f>G356</f>
        <v>162</v>
      </c>
      <c r="H355" s="82">
        <v>0</v>
      </c>
      <c r="I355" s="82">
        <v>0</v>
      </c>
      <c r="J355" s="2">
        <f t="shared" si="5"/>
        <v>162</v>
      </c>
    </row>
    <row r="356" spans="1:10" ht="169.5" thickBot="1" x14ac:dyDescent="0.35">
      <c r="A356" s="68" t="s">
        <v>428</v>
      </c>
      <c r="B356" s="41">
        <v>927</v>
      </c>
      <c r="C356" s="69">
        <v>10</v>
      </c>
      <c r="D356" s="42" t="s">
        <v>16</v>
      </c>
      <c r="E356" s="112" t="s">
        <v>429</v>
      </c>
      <c r="F356" s="112">
        <v>300</v>
      </c>
      <c r="G356" s="97">
        <f>+[1]программы!G183</f>
        <v>162</v>
      </c>
      <c r="H356" s="97">
        <v>0</v>
      </c>
      <c r="I356" s="97">
        <v>0</v>
      </c>
      <c r="J356" s="2">
        <f t="shared" si="5"/>
        <v>162</v>
      </c>
    </row>
    <row r="357" spans="1:10" ht="38.25" hidden="1" thickBot="1" x14ac:dyDescent="0.35">
      <c r="A357" s="90" t="s">
        <v>430</v>
      </c>
      <c r="B357" s="20">
        <v>927</v>
      </c>
      <c r="C357" s="20">
        <v>13</v>
      </c>
      <c r="D357" s="30"/>
      <c r="E357" s="23"/>
      <c r="F357" s="23"/>
      <c r="G357" s="92">
        <f>+G358</f>
        <v>0</v>
      </c>
      <c r="H357" s="92">
        <v>0</v>
      </c>
      <c r="I357" s="92">
        <v>0</v>
      </c>
      <c r="J357" s="2">
        <f t="shared" si="5"/>
        <v>0</v>
      </c>
    </row>
    <row r="358" spans="1:10" ht="38.25" hidden="1" thickBot="1" x14ac:dyDescent="0.35">
      <c r="A358" s="70" t="s">
        <v>431</v>
      </c>
      <c r="B358" s="26">
        <v>927</v>
      </c>
      <c r="C358" s="93">
        <v>13</v>
      </c>
      <c r="D358" s="93" t="s">
        <v>14</v>
      </c>
      <c r="E358" s="27"/>
      <c r="F358" s="27"/>
      <c r="G358" s="80">
        <f>+G362</f>
        <v>0</v>
      </c>
      <c r="H358" s="80">
        <v>0</v>
      </c>
      <c r="I358" s="80">
        <v>0</v>
      </c>
      <c r="J358" s="2">
        <f t="shared" si="5"/>
        <v>0</v>
      </c>
    </row>
    <row r="359" spans="1:10" ht="38.25" hidden="1" thickBot="1" x14ac:dyDescent="0.35">
      <c r="A359" s="87" t="s">
        <v>406</v>
      </c>
      <c r="B359" s="30">
        <v>927</v>
      </c>
      <c r="C359" s="95" t="s">
        <v>66</v>
      </c>
      <c r="D359" s="95" t="s">
        <v>14</v>
      </c>
      <c r="E359" s="23" t="s">
        <v>407</v>
      </c>
      <c r="F359" s="23"/>
      <c r="G359" s="84">
        <f>G360</f>
        <v>0</v>
      </c>
      <c r="H359" s="84">
        <v>0</v>
      </c>
      <c r="I359" s="84">
        <v>0</v>
      </c>
      <c r="J359" s="2">
        <f t="shared" si="5"/>
        <v>0</v>
      </c>
    </row>
    <row r="360" spans="1:10" ht="38.25" hidden="1" thickBot="1" x14ac:dyDescent="0.35">
      <c r="A360" s="72" t="s">
        <v>415</v>
      </c>
      <c r="B360" s="33">
        <v>927</v>
      </c>
      <c r="C360" s="88" t="s">
        <v>66</v>
      </c>
      <c r="D360" s="88" t="s">
        <v>14</v>
      </c>
      <c r="E360" s="34" t="s">
        <v>416</v>
      </c>
      <c r="F360" s="34"/>
      <c r="G360" s="81">
        <f>G361</f>
        <v>0</v>
      </c>
      <c r="H360" s="81">
        <v>0</v>
      </c>
      <c r="I360" s="81">
        <v>0</v>
      </c>
      <c r="J360" s="2">
        <f t="shared" si="5"/>
        <v>0</v>
      </c>
    </row>
    <row r="361" spans="1:10" ht="38.25" hidden="1" thickBot="1" x14ac:dyDescent="0.35">
      <c r="A361" s="74" t="s">
        <v>432</v>
      </c>
      <c r="B361" s="37">
        <v>927</v>
      </c>
      <c r="C361" s="89" t="s">
        <v>66</v>
      </c>
      <c r="D361" s="89" t="s">
        <v>14</v>
      </c>
      <c r="E361" s="38" t="s">
        <v>433</v>
      </c>
      <c r="F361" s="38"/>
      <c r="G361" s="82">
        <f>G362</f>
        <v>0</v>
      </c>
      <c r="H361" s="82">
        <v>0</v>
      </c>
      <c r="I361" s="82">
        <v>0</v>
      </c>
      <c r="J361" s="2">
        <f t="shared" si="5"/>
        <v>0</v>
      </c>
    </row>
    <row r="362" spans="1:10" ht="113.25" hidden="1" thickBot="1" x14ac:dyDescent="0.35">
      <c r="A362" s="68" t="s">
        <v>434</v>
      </c>
      <c r="B362" s="41">
        <v>927</v>
      </c>
      <c r="C362" s="96">
        <v>13</v>
      </c>
      <c r="D362" s="96" t="s">
        <v>14</v>
      </c>
      <c r="E362" s="96" t="s">
        <v>435</v>
      </c>
      <c r="F362" s="69">
        <v>700</v>
      </c>
      <c r="G362" s="79">
        <f>+[1]программы!G179</f>
        <v>0</v>
      </c>
      <c r="H362" s="79">
        <v>0</v>
      </c>
      <c r="I362" s="79">
        <v>0</v>
      </c>
      <c r="J362" s="2">
        <f t="shared" si="5"/>
        <v>0</v>
      </c>
    </row>
    <row r="363" spans="1:10" ht="75.75" thickBot="1" x14ac:dyDescent="0.35">
      <c r="A363" s="90" t="s">
        <v>436</v>
      </c>
      <c r="B363" s="20">
        <v>927</v>
      </c>
      <c r="C363" s="20">
        <v>14</v>
      </c>
      <c r="D363" s="30"/>
      <c r="E363" s="23"/>
      <c r="F363" s="23"/>
      <c r="G363" s="92">
        <f>+G364+G370</f>
        <v>27837</v>
      </c>
      <c r="H363" s="92">
        <v>9763</v>
      </c>
      <c r="I363" s="92">
        <v>10315</v>
      </c>
      <c r="J363" s="2">
        <f t="shared" si="5"/>
        <v>47915</v>
      </c>
    </row>
    <row r="364" spans="1:10" ht="57" thickBot="1" x14ac:dyDescent="0.35">
      <c r="A364" s="70" t="s">
        <v>437</v>
      </c>
      <c r="B364" s="26">
        <v>927</v>
      </c>
      <c r="C364" s="93">
        <v>14</v>
      </c>
      <c r="D364" s="93" t="s">
        <v>14</v>
      </c>
      <c r="E364" s="27"/>
      <c r="F364" s="27"/>
      <c r="G364" s="80">
        <f>+G368+G369</f>
        <v>10422</v>
      </c>
      <c r="H364" s="80">
        <v>9763</v>
      </c>
      <c r="I364" s="80">
        <v>10315</v>
      </c>
      <c r="J364" s="2">
        <f t="shared" si="5"/>
        <v>30500</v>
      </c>
    </row>
    <row r="365" spans="1:10" ht="38.25" thickBot="1" x14ac:dyDescent="0.35">
      <c r="A365" s="87" t="s">
        <v>406</v>
      </c>
      <c r="B365" s="30">
        <v>927</v>
      </c>
      <c r="C365" s="95" t="s">
        <v>177</v>
      </c>
      <c r="D365" s="95" t="s">
        <v>14</v>
      </c>
      <c r="E365" s="23" t="s">
        <v>407</v>
      </c>
      <c r="F365" s="23"/>
      <c r="G365" s="84">
        <f>G366</f>
        <v>10422</v>
      </c>
      <c r="H365" s="84">
        <v>9763</v>
      </c>
      <c r="I365" s="84">
        <v>10315</v>
      </c>
      <c r="J365" s="2">
        <f t="shared" si="5"/>
        <v>30500</v>
      </c>
    </row>
    <row r="366" spans="1:10" ht="38.25" thickBot="1" x14ac:dyDescent="0.35">
      <c r="A366" s="72" t="s">
        <v>415</v>
      </c>
      <c r="B366" s="33">
        <v>927</v>
      </c>
      <c r="C366" s="88" t="s">
        <v>177</v>
      </c>
      <c r="D366" s="88" t="s">
        <v>14</v>
      </c>
      <c r="E366" s="34" t="s">
        <v>416</v>
      </c>
      <c r="F366" s="34"/>
      <c r="G366" s="81">
        <f>G367</f>
        <v>10422</v>
      </c>
      <c r="H366" s="81">
        <v>9763</v>
      </c>
      <c r="I366" s="81">
        <v>10315</v>
      </c>
      <c r="J366" s="2">
        <f t="shared" si="5"/>
        <v>30500</v>
      </c>
    </row>
    <row r="367" spans="1:10" ht="57" thickBot="1" x14ac:dyDescent="0.35">
      <c r="A367" s="74" t="s">
        <v>438</v>
      </c>
      <c r="B367" s="37">
        <v>927</v>
      </c>
      <c r="C367" s="89" t="s">
        <v>177</v>
      </c>
      <c r="D367" s="89" t="s">
        <v>14</v>
      </c>
      <c r="E367" s="38" t="s">
        <v>439</v>
      </c>
      <c r="F367" s="38"/>
      <c r="G367" s="82">
        <f>G368+G369</f>
        <v>10422</v>
      </c>
      <c r="H367" s="82">
        <v>9763</v>
      </c>
      <c r="I367" s="82">
        <v>10315</v>
      </c>
      <c r="J367" s="2">
        <f t="shared" si="5"/>
        <v>30500</v>
      </c>
    </row>
    <row r="368" spans="1:10" ht="113.25" thickBot="1" x14ac:dyDescent="0.35">
      <c r="A368" s="68" t="s">
        <v>440</v>
      </c>
      <c r="B368" s="41">
        <v>927</v>
      </c>
      <c r="C368" s="96">
        <v>14</v>
      </c>
      <c r="D368" s="96" t="s">
        <v>14</v>
      </c>
      <c r="E368" s="112" t="s">
        <v>441</v>
      </c>
      <c r="F368" s="69">
        <v>500</v>
      </c>
      <c r="G368" s="79">
        <f>+[1]программы!G174</f>
        <v>4440</v>
      </c>
      <c r="H368" s="79">
        <v>4720</v>
      </c>
      <c r="I368" s="79">
        <v>5000</v>
      </c>
      <c r="J368" s="2">
        <f t="shared" si="5"/>
        <v>14160</v>
      </c>
    </row>
    <row r="369" spans="1:10" ht="132" thickBot="1" x14ac:dyDescent="0.35">
      <c r="A369" s="68" t="s">
        <v>442</v>
      </c>
      <c r="B369" s="41">
        <v>927</v>
      </c>
      <c r="C369" s="96">
        <v>14</v>
      </c>
      <c r="D369" s="96" t="s">
        <v>14</v>
      </c>
      <c r="E369" s="112" t="s">
        <v>443</v>
      </c>
      <c r="F369" s="69">
        <v>500</v>
      </c>
      <c r="G369" s="79">
        <f>+[1]программы!G175</f>
        <v>5982</v>
      </c>
      <c r="H369" s="79">
        <v>5043</v>
      </c>
      <c r="I369" s="79">
        <v>5315</v>
      </c>
      <c r="J369" s="2">
        <f t="shared" si="5"/>
        <v>16340</v>
      </c>
    </row>
    <row r="370" spans="1:10" ht="19.5" thickBot="1" x14ac:dyDescent="0.35">
      <c r="A370" s="70" t="s">
        <v>176</v>
      </c>
      <c r="B370" s="26">
        <v>927</v>
      </c>
      <c r="C370" s="93">
        <v>14</v>
      </c>
      <c r="D370" s="93" t="s">
        <v>16</v>
      </c>
      <c r="E370" s="27"/>
      <c r="F370" s="27"/>
      <c r="G370" s="80">
        <f>+G374+G375</f>
        <v>17415</v>
      </c>
      <c r="H370" s="80">
        <v>0</v>
      </c>
      <c r="I370" s="80">
        <v>0</v>
      </c>
      <c r="J370" s="2">
        <f t="shared" si="5"/>
        <v>17415</v>
      </c>
    </row>
    <row r="371" spans="1:10" ht="38.25" thickBot="1" x14ac:dyDescent="0.35">
      <c r="A371" s="87" t="s">
        <v>406</v>
      </c>
      <c r="B371" s="30">
        <v>927</v>
      </c>
      <c r="C371" s="95" t="s">
        <v>177</v>
      </c>
      <c r="D371" s="95" t="s">
        <v>16</v>
      </c>
      <c r="E371" s="23" t="s">
        <v>407</v>
      </c>
      <c r="F371" s="23"/>
      <c r="G371" s="84">
        <f>G372</f>
        <v>17415</v>
      </c>
      <c r="H371" s="84">
        <v>0</v>
      </c>
      <c r="I371" s="84">
        <v>0</v>
      </c>
      <c r="J371" s="2">
        <f t="shared" si="5"/>
        <v>17415</v>
      </c>
    </row>
    <row r="372" spans="1:10" ht="38.25" thickBot="1" x14ac:dyDescent="0.35">
      <c r="A372" s="72" t="s">
        <v>415</v>
      </c>
      <c r="B372" s="33">
        <v>927</v>
      </c>
      <c r="C372" s="88" t="s">
        <v>177</v>
      </c>
      <c r="D372" s="88" t="s">
        <v>16</v>
      </c>
      <c r="E372" s="34" t="s">
        <v>416</v>
      </c>
      <c r="F372" s="34"/>
      <c r="G372" s="81">
        <f>G373</f>
        <v>17415</v>
      </c>
      <c r="H372" s="81">
        <v>0</v>
      </c>
      <c r="I372" s="81">
        <v>0</v>
      </c>
      <c r="J372" s="2">
        <f t="shared" si="5"/>
        <v>17415</v>
      </c>
    </row>
    <row r="373" spans="1:10" ht="57" thickBot="1" x14ac:dyDescent="0.35">
      <c r="A373" s="74" t="s">
        <v>438</v>
      </c>
      <c r="B373" s="37">
        <v>927</v>
      </c>
      <c r="C373" s="89" t="s">
        <v>177</v>
      </c>
      <c r="D373" s="89" t="s">
        <v>16</v>
      </c>
      <c r="E373" s="38" t="s">
        <v>439</v>
      </c>
      <c r="F373" s="38"/>
      <c r="G373" s="82">
        <f>G374+G375</f>
        <v>17415</v>
      </c>
      <c r="H373" s="82">
        <v>0</v>
      </c>
      <c r="I373" s="82">
        <v>0</v>
      </c>
      <c r="J373" s="2">
        <f t="shared" si="5"/>
        <v>17415</v>
      </c>
    </row>
    <row r="374" spans="1:10" ht="113.25" thickBot="1" x14ac:dyDescent="0.35">
      <c r="A374" s="68" t="s">
        <v>444</v>
      </c>
      <c r="B374" s="41">
        <v>927</v>
      </c>
      <c r="C374" s="96">
        <v>14</v>
      </c>
      <c r="D374" s="96" t="s">
        <v>16</v>
      </c>
      <c r="E374" s="112" t="s">
        <v>445</v>
      </c>
      <c r="F374" s="69">
        <v>500</v>
      </c>
      <c r="G374" s="79">
        <f>+[1]программы!G176</f>
        <v>17415</v>
      </c>
      <c r="H374" s="79">
        <v>0</v>
      </c>
      <c r="I374" s="79">
        <v>0</v>
      </c>
      <c r="J374" s="2">
        <f t="shared" si="5"/>
        <v>17415</v>
      </c>
    </row>
    <row r="375" spans="1:10" ht="169.5" hidden="1" thickBot="1" x14ac:dyDescent="0.35">
      <c r="A375" s="68" t="s">
        <v>446</v>
      </c>
      <c r="B375" s="41">
        <v>927</v>
      </c>
      <c r="C375" s="96">
        <v>14</v>
      </c>
      <c r="D375" s="96" t="s">
        <v>16</v>
      </c>
      <c r="E375" s="112" t="s">
        <v>447</v>
      </c>
      <c r="F375" s="69">
        <v>500</v>
      </c>
      <c r="G375" s="79">
        <f>+[1]программы!G177</f>
        <v>0</v>
      </c>
      <c r="H375" s="79">
        <v>0</v>
      </c>
      <c r="I375" s="79">
        <v>0</v>
      </c>
      <c r="J375" s="2">
        <f t="shared" si="5"/>
        <v>0</v>
      </c>
    </row>
    <row r="379" spans="1:10" x14ac:dyDescent="0.25">
      <c r="G379" s="2">
        <f>G375+G374+G369+G368+G324+G319+G303+G301+G300+G264+G163+G151+G135+G111+G106+G102+G91+G86+G83+G80+G70</f>
        <v>46834.2</v>
      </c>
      <c r="H379" s="2">
        <f t="shared" ref="H379:I379" si="6">H375+H374+H369+H368+H324+H319+H303+H301+H300+H264+H163+H151+H135+H111+H106+H102+H91+H86+H83+H80+H70</f>
        <v>58472</v>
      </c>
      <c r="I379" s="2">
        <f t="shared" si="6"/>
        <v>12365.1</v>
      </c>
    </row>
  </sheetData>
  <autoFilter ref="A11:M375">
    <filterColumn colId="9">
      <filters blank="1">
        <filter val="1 006,1"/>
        <filter val="1 020,0"/>
        <filter val="1 102 303,4"/>
        <filter val="1 150,0"/>
        <filter val="1 151,6"/>
        <filter val="1 167,0"/>
        <filter val="1 171,5"/>
        <filter val="1 186,4"/>
        <filter val="1 202 060,9"/>
        <filter val="1 414,2"/>
        <filter val="1 500,0"/>
        <filter val="1 647 227,4"/>
        <filter val="1 753,4"/>
        <filter val="10 126,4"/>
        <filter val="10 158,8"/>
        <filter val="10 351,1"/>
        <filter val="100,0"/>
        <filter val="116,7"/>
        <filter val="12 353,4"/>
        <filter val="12 360,8"/>
        <filter val="12,6"/>
        <filter val="122 514,4"/>
        <filter val="13 097,9"/>
        <filter val="13 290,0"/>
        <filter val="13 452,0"/>
        <filter val="13 948,5"/>
        <filter val="139,2"/>
        <filter val="14 160,0"/>
        <filter val="14 731,9"/>
        <filter val="15,4"/>
        <filter val="16 340,0"/>
        <filter val="162,0"/>
        <filter val="17 415,0"/>
        <filter val="170 692,2"/>
        <filter val="178,5"/>
        <filter val="18 133,1"/>
        <filter val="18,0"/>
        <filter val="19 886,5"/>
        <filter val="194,4"/>
        <filter val="2 163,9"/>
        <filter val="2 305,8"/>
        <filter val="2 387,8"/>
        <filter val="2 447,0"/>
        <filter val="2 482,4"/>
        <filter val="2 532,4"/>
        <filter val="2 855,1"/>
        <filter val="20 104,2"/>
        <filter val="200,0"/>
        <filter val="21 036,5"/>
        <filter val="21,6"/>
        <filter val="216 715,6"/>
        <filter val="22 410,0"/>
        <filter val="224,1"/>
        <filter val="230 829,2"/>
        <filter val="24 219,8"/>
        <filter val="24 833,4"/>
        <filter val="25 365,4"/>
        <filter val="257,5"/>
        <filter val="26 000,4"/>
        <filter val="26 047,0"/>
        <filter val="26 410,0"/>
        <filter val="26 463,5"/>
        <filter val="28,5"/>
        <filter val="3 000,0"/>
        <filter val="3 074,0"/>
        <filter val="3 122,4"/>
        <filter val="3 164,2"/>
        <filter val="3 736,3"/>
        <filter val="3 877,4"/>
        <filter val="3,0"/>
        <filter val="30 500,0"/>
        <filter val="30 771,2"/>
        <filter val="300,0"/>
        <filter val="33 357,9"/>
        <filter val="34 973,0"/>
        <filter val="340 991,0"/>
        <filter val="35 475,0"/>
        <filter val="35,4"/>
        <filter val="36 430,9"/>
        <filter val="364,5"/>
        <filter val="38 963,3"/>
        <filter val="38,0"/>
        <filter val="39 430,4"/>
        <filter val="39 730,4"/>
        <filter val="4 000,0"/>
        <filter val="4 007,9"/>
        <filter val="4 045,9"/>
        <filter val="4 063,8"/>
        <filter val="4 223,7"/>
        <filter val="4 258,4"/>
        <filter val="4 286,1"/>
        <filter val="4 688,7"/>
        <filter val="42 192,5"/>
        <filter val="42 935,4"/>
        <filter val="43 722,7"/>
        <filter val="46 365,0"/>
        <filter val="47 786,5"/>
        <filter val="47 915,0"/>
        <filter val="48,2"/>
        <filter val="5 926,2"/>
        <filter val="50 386,5"/>
        <filter val="50,0"/>
        <filter val="51 124,5"/>
        <filter val="52 130,6"/>
        <filter val="54 071,0"/>
        <filter val="546,2"/>
        <filter val="57 071,0"/>
        <filter val="6 611,4"/>
        <filter val="613,6"/>
        <filter val="63 065,0"/>
        <filter val="63 593,5"/>
        <filter val="64 106,8"/>
        <filter val="67 499,7"/>
        <filter val="69 779,7"/>
        <filter val="69 879,7"/>
        <filter val="695,1"/>
        <filter val="7 452,4"/>
        <filter val="7 782,0"/>
        <filter val="7 791,6"/>
        <filter val="70 567,9"/>
        <filter val="70,8"/>
        <filter val="751 415,9"/>
        <filter val="8 133,8"/>
        <filter val="8 252,6"/>
        <filter val="8 315,3"/>
        <filter val="8 365,3"/>
        <filter val="8 658,8"/>
        <filter val="8 659,2"/>
        <filter val="8 989,4"/>
        <filter val="803,4"/>
        <filter val="82 088,0"/>
        <filter val="855,0"/>
        <filter val="87 777,0"/>
        <filter val="889,4"/>
        <filter val="9 656,0"/>
        <filter val="907,6"/>
        <filter val="92 770,1"/>
        <filter val="95,4"/>
        <filter val="99 582,0"/>
      </filters>
    </filterColumn>
  </autoFilter>
  <mergeCells count="8">
    <mergeCell ref="E1:G4"/>
    <mergeCell ref="A6:G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2020-12-04T12:46:04Z</dcterms:modified>
</cp:coreProperties>
</file>