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121" i="1" l="1"/>
  <c r="D121" i="1"/>
  <c r="C121" i="1"/>
  <c r="B121" i="1"/>
  <c r="E117" i="1"/>
  <c r="D117" i="1"/>
  <c r="C117" i="1"/>
  <c r="B117" i="1"/>
  <c r="E114" i="1"/>
  <c r="D114" i="1"/>
  <c r="C114" i="1"/>
  <c r="B114" i="1"/>
  <c r="E105" i="1"/>
  <c r="D105" i="1"/>
  <c r="C105" i="1"/>
  <c r="B105" i="1"/>
  <c r="E103" i="1"/>
  <c r="D103" i="1"/>
  <c r="C103" i="1"/>
  <c r="B103" i="1"/>
  <c r="E99" i="1"/>
  <c r="D99" i="1"/>
  <c r="C99" i="1"/>
  <c r="B99" i="1"/>
  <c r="E94" i="1"/>
  <c r="D94" i="1"/>
  <c r="C94" i="1"/>
  <c r="B94" i="1"/>
  <c r="E91" i="1"/>
  <c r="D91" i="1"/>
  <c r="C91" i="1"/>
  <c r="B91" i="1"/>
  <c r="E85" i="1"/>
  <c r="D85" i="1"/>
  <c r="C85" i="1"/>
  <c r="B85" i="1"/>
  <c r="E80" i="1"/>
  <c r="D80" i="1"/>
  <c r="C80" i="1"/>
  <c r="B80" i="1"/>
  <c r="E76" i="1"/>
  <c r="D76" i="1"/>
  <c r="C76" i="1"/>
  <c r="B76" i="1"/>
  <c r="E72" i="1"/>
  <c r="D72" i="1"/>
  <c r="C72" i="1"/>
  <c r="B72" i="1"/>
  <c r="E70" i="1"/>
  <c r="D70" i="1"/>
  <c r="C70" i="1"/>
  <c r="C62" i="1" s="1"/>
  <c r="C109" i="1" s="1"/>
  <c r="C110" i="1" s="1"/>
  <c r="B70" i="1"/>
  <c r="E64" i="1"/>
  <c r="E63" i="1" s="1"/>
  <c r="E62" i="1" s="1"/>
  <c r="E109" i="1" s="1"/>
  <c r="E110" i="1" s="1"/>
  <c r="C64" i="1"/>
  <c r="B64" i="1"/>
  <c r="D63" i="1"/>
  <c r="C63" i="1"/>
  <c r="B63" i="1"/>
  <c r="D62" i="1"/>
  <c r="B62" i="1"/>
  <c r="E52" i="1"/>
  <c r="D52" i="1"/>
  <c r="C52" i="1"/>
  <c r="B52" i="1"/>
  <c r="E44" i="1"/>
  <c r="D44" i="1"/>
  <c r="C44" i="1"/>
  <c r="B44" i="1"/>
  <c r="E32" i="1"/>
  <c r="D32" i="1"/>
  <c r="C32" i="1"/>
  <c r="B32" i="1"/>
  <c r="E28" i="1"/>
  <c r="D28" i="1"/>
  <c r="C28" i="1"/>
  <c r="B28" i="1"/>
  <c r="E27" i="1"/>
  <c r="D27" i="1"/>
  <c r="C27" i="1"/>
  <c r="B27" i="1"/>
  <c r="E20" i="1"/>
  <c r="D20" i="1"/>
  <c r="C20" i="1"/>
  <c r="B20" i="1"/>
  <c r="E15" i="1"/>
  <c r="D15" i="1"/>
  <c r="C15" i="1"/>
  <c r="B15" i="1"/>
  <c r="E11" i="1"/>
  <c r="D11" i="1"/>
  <c r="C11" i="1"/>
  <c r="B11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D109" i="1" s="1"/>
  <c r="D110" i="1" s="1"/>
  <c r="C6" i="1"/>
  <c r="B6" i="1"/>
  <c r="B109" i="1" s="1"/>
  <c r="B110" i="1" s="1"/>
</calcChain>
</file>

<file path=xl/sharedStrings.xml><?xml version="1.0" encoding="utf-8"?>
<sst xmlns="http://schemas.openxmlformats.org/spreadsheetml/2006/main" count="124" uniqueCount="124">
  <si>
    <t xml:space="preserve">Месячный отчет об  исполнении консолидированного бюджета  Хохольского района на  01.01.2014 г.    </t>
  </si>
  <si>
    <t>Наименование показателя</t>
  </si>
  <si>
    <t>ПЛАН С УЧЕТОМ ИЗМЕНЕНИЙ НА ГОД КОНСОЛИДИР</t>
  </si>
  <si>
    <t>ПЛАН С УЧЕТОМ ИЗМЕНЕНИЙ НА ГОД РАЙОН</t>
  </si>
  <si>
    <t>ПЛАН С УЧЕТОМ ИЗМЕНЕНИЙ НА ГОД ПОСЕЛЕНИЯ</t>
  </si>
  <si>
    <t>ИСПОЛHЕHО С НАЧАЛА ГОДА КОНСОЛИДИР на 01.01.2014г</t>
  </si>
  <si>
    <t>Доходы бюджета - Всего</t>
  </si>
  <si>
    <t>ИТОГО СОБСТВЕННЫХ ДОХОДОВ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</si>
  <si>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</si>
  <si>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</si>
  <si>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</si>
  <si>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</si>
  <si>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</si>
  <si>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</si>
  <si>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</si>
  <si>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</si>
  <si>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</si>
  <si>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</si>
  <si>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</si>
  <si>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</si>
  <si>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</si>
  <si>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</si>
  <si>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</si>
  <si>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</si>
  <si>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</si>
  <si>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</si>
  <si>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</si>
  <si>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</si>
  <si>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</si>
  <si>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</si>
  <si>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</si>
  <si>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</si>
  <si>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Субсидии бюджетам бюджетной системы  Российской Федерации (межбюджетные субсидии)</t>
  </si>
  <si>
    <t>Субсидии бюджетам на обеспечение жильем молодых семей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</si>
  <si>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</si>
  <si>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Субсидии бюджетам на реализацию федеральных целевых программ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</si>
  <si>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</si>
  <si>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Субсидии бюджетам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</si>
  <si>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</si>
  <si>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</si>
  <si>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</si>
  <si>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Субсидии бюджетам на модернизацию региональных систем общего образования</t>
  </si>
  <si>
    <t>Субсидии бюджетам на модернизацию региональных систем дошкольного образования</t>
  </si>
  <si>
    <t>Прочие субсидии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</si>
  <si>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</si>
  <si>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</si>
  <si>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</si>
  <si>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ежемесячное денежное вознаграждение за классное руководство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</si>
  <si>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</si>
  <si>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</si>
  <si>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</si>
  <si>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Прочие субвенции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</si>
  <si>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</si>
  <si>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</si>
  <si>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</si>
  <si>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</si>
  <si>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</si>
  <si>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</si>
  <si>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Прочие межбюджетные трансферты, передаваемые бюджетам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</si>
  <si>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</si>
  <si>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</si>
  <si>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</si>
  <si>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- ИТОГО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</si>
  <si>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</si>
  <si>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</si>
  <si>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</si>
  <si>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</si>
  <si>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</si>
  <si>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</si>
  <si>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</si>
  <si>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</si>
  <si>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</si>
  <si>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</si>
  <si>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</si>
  <si>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</si>
  <si>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</si>
  <si>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</si>
  <si>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</si>
  <si>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</si>
  <si>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</si>
  <si>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</si>
  <si>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</si>
  <si>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</si>
  <si>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</si>
  <si>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</si>
  <si>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</si>
  <si>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</si>
  <si>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</si>
  <si>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</si>
  <si>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</si>
  <si>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</si>
  <si>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</si>
  <si>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</si>
  <si>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Здравоохранение и спорт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</si>
  <si>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</si>
  <si>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</si>
  <si>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</si>
  <si>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</si>
  <si>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</si>
  <si>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</si>
  <si>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</si>
  <si>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</si>
  <si>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</si>
  <si>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</si>
  <si>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</si>
  <si>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</si>
  <si>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</si>
  <si>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</si>
  <si>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бюджетам субъектов Российской Федерации и муниципальных образований общего характера</t>
  </si>
  <si>
    <t>Результат исполнения бюджета (дефицит "--", профицит "+")</t>
  </si>
  <si>
    <t>Процент дефицита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</si>
  <si>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</si>
  <si>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</si>
  <si>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</si>
  <si>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</si>
  <si>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</si>
  <si>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</si>
  <si>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</si>
  <si>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Возврат бюджетных кредитов, предоставленных юридическим лицам  в валюте Российской Федерации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</si>
  <si>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</si>
  <si>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Предоставление бюджетных кредитов внутри страны в валюте Российской Федерации</t>
  </si>
  <si>
    <t>Изменение остатков средств</t>
  </si>
  <si>
    <t>Увеличение остатков средств бюджетов</t>
  </si>
  <si>
    <t>Уменьшение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</si>
</sst>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9CCFF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339966"/>
        <bgColor rgb="FF000000"/>
      </patternFill>
    </fill>
    <fill>
      <patternFill patternType="solid">
        <fgColor rgb="FFFFFF99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left" wrapText="1"/>
      <protection locked="0"/>
    </xf>
    <xf numFmtId="164" fontId="5" fillId="0" borderId="2" xfId="0" applyNumberFormat="1" applyFont="1" applyFill="1" applyBorder="1" applyAlignment="1" applyProtection="1">
      <alignment horizontal="right" wrapText="1"/>
    </xf>
    <xf numFmtId="0" fontId="3" fillId="2" borderId="3" xfId="0" applyFont="1" applyFill="1" applyBorder="1" applyAlignment="1" applyProtection="1">
      <alignment horizontal="left" wrapText="1"/>
      <protection locked="0"/>
    </xf>
    <xf numFmtId="164" fontId="3" fillId="2" borderId="4" xfId="0" applyNumberFormat="1" applyFont="1" applyFill="1" applyBorder="1" applyAlignment="1" applyProtection="1">
      <alignment horizontal="right" wrapText="1"/>
    </xf>
    <xf numFmtId="0" fontId="3" fillId="2" borderId="5" xfId="0" applyFont="1" applyFill="1" applyBorder="1" applyAlignment="1" applyProtection="1">
      <alignment horizontal="left" wrapText="1"/>
      <protection locked="0"/>
    </xf>
    <xf numFmtId="164" fontId="3" fillId="2" borderId="6" xfId="0" applyNumberFormat="1" applyFont="1" applyFill="1" applyBorder="1" applyAlignment="1" applyProtection="1">
      <alignment horizontal="right" wrapText="1"/>
    </xf>
    <xf numFmtId="0" fontId="1" fillId="3" borderId="5" xfId="0" applyFont="1" applyFill="1" applyBorder="1" applyAlignment="1" applyProtection="1">
      <alignment horizontal="left" wrapText="1"/>
      <protection locked="0"/>
    </xf>
    <xf numFmtId="164" fontId="1" fillId="3" borderId="6" xfId="0" applyNumberFormat="1" applyFont="1" applyFill="1" applyBorder="1" applyAlignment="1" applyProtection="1">
      <alignment horizontal="right" wrapText="1"/>
    </xf>
    <xf numFmtId="0" fontId="1" fillId="0" borderId="5" xfId="0" applyFont="1" applyFill="1" applyBorder="1" applyAlignment="1" applyProtection="1">
      <alignment horizontal="left" wrapText="1"/>
      <protection locked="0"/>
    </xf>
    <xf numFmtId="164" fontId="1" fillId="0" borderId="6" xfId="0" applyNumberFormat="1" applyFont="1" applyFill="1" applyBorder="1" applyAlignment="1" applyProtection="1">
      <alignment horizontal="right" wrapText="1"/>
      <protection locked="0"/>
    </xf>
    <xf numFmtId="164" fontId="1" fillId="3" borderId="6" xfId="0" applyNumberFormat="1" applyFont="1" applyFill="1" applyBorder="1" applyAlignment="1" applyProtection="1">
      <alignment horizontal="right" wrapText="1"/>
      <protection locked="0"/>
    </xf>
    <xf numFmtId="0" fontId="3" fillId="3" borderId="5" xfId="0" applyFont="1" applyFill="1" applyBorder="1" applyAlignment="1" applyProtection="1">
      <alignment horizontal="left" wrapText="1"/>
      <protection locked="0"/>
    </xf>
    <xf numFmtId="164" fontId="3" fillId="3" borderId="6" xfId="0" applyNumberFormat="1" applyFont="1" applyFill="1" applyBorder="1" applyAlignment="1" applyProtection="1">
      <alignment horizontal="right" wrapText="1"/>
    </xf>
    <xf numFmtId="0" fontId="3" fillId="3" borderId="7" xfId="0" applyFont="1" applyFill="1" applyBorder="1" applyAlignment="1" applyProtection="1">
      <alignment horizontal="left" wrapText="1"/>
      <protection locked="0"/>
    </xf>
    <xf numFmtId="164" fontId="1" fillId="3" borderId="8" xfId="0" applyNumberFormat="1" applyFont="1" applyFill="1" applyBorder="1" applyAlignment="1" applyProtection="1">
      <alignment horizontal="right" wrapText="1"/>
      <protection locked="0"/>
    </xf>
    <xf numFmtId="164" fontId="5" fillId="0" borderId="9" xfId="0" applyNumberFormat="1" applyFont="1" applyFill="1" applyBorder="1" applyAlignment="1" applyProtection="1">
      <alignment horizontal="right" wrapText="1"/>
    </xf>
    <xf numFmtId="0" fontId="3" fillId="3" borderId="10" xfId="0" applyFont="1" applyFill="1" applyBorder="1" applyAlignment="1" applyProtection="1">
      <alignment horizontal="left" wrapText="1"/>
      <protection locked="0"/>
    </xf>
    <xf numFmtId="164" fontId="3" fillId="3" borderId="11" xfId="0" applyNumberFormat="1" applyFont="1" applyFill="1" applyBorder="1" applyAlignment="1" applyProtection="1">
      <alignment horizontal="right" wrapText="1"/>
    </xf>
    <xf numFmtId="164" fontId="1" fillId="0" borderId="6" xfId="0" applyNumberFormat="1" applyFont="1" applyFill="1" applyBorder="1" applyAlignment="1" applyProtection="1">
      <alignment horizontal="right"/>
      <protection locked="0"/>
    </xf>
    <xf numFmtId="0" fontId="1" fillId="4" borderId="5" xfId="0" applyFont="1" applyFill="1" applyBorder="1" applyAlignment="1" applyProtection="1">
      <alignment horizontal="left" wrapText="1"/>
      <protection locked="0"/>
    </xf>
    <xf numFmtId="164" fontId="1" fillId="4" borderId="12" xfId="0" applyNumberFormat="1" applyFont="1" applyFill="1" applyBorder="1" applyAlignment="1" applyProtection="1">
      <alignment horizontal="right" wrapText="1"/>
      <protection locked="0"/>
    </xf>
    <xf numFmtId="164" fontId="1" fillId="4" borderId="6" xfId="0" applyNumberFormat="1" applyFont="1" applyFill="1" applyBorder="1" applyAlignment="1" applyProtection="1">
      <alignment horizontal="right" wrapText="1"/>
      <protection locked="0"/>
    </xf>
    <xf numFmtId="0" fontId="3" fillId="5" borderId="5" xfId="0" applyFont="1" applyFill="1" applyBorder="1" applyAlignment="1" applyProtection="1">
      <alignment horizontal="left" wrapText="1"/>
      <protection locked="0"/>
    </xf>
    <xf numFmtId="164" fontId="3" fillId="5" borderId="6" xfId="0" applyNumberFormat="1" applyFont="1" applyFill="1" applyBorder="1" applyAlignment="1" applyProtection="1">
      <alignment horizontal="right" wrapText="1"/>
      <protection locked="0"/>
    </xf>
    <xf numFmtId="164" fontId="3" fillId="5" borderId="6" xfId="0" applyNumberFormat="1" applyFont="1" applyFill="1" applyBorder="1" applyAlignment="1" applyProtection="1">
      <alignment horizontal="right"/>
      <protection locked="0"/>
    </xf>
    <xf numFmtId="164" fontId="3" fillId="5" borderId="6" xfId="0" applyNumberFormat="1" applyFont="1" applyFill="1" applyBorder="1" applyAlignment="1" applyProtection="1">
      <alignment horizontal="right" wrapText="1"/>
    </xf>
    <xf numFmtId="0" fontId="3" fillId="4" borderId="5" xfId="0" applyFont="1" applyFill="1" applyBorder="1" applyAlignment="1" applyProtection="1">
      <alignment horizontal="left" wrapText="1"/>
      <protection locked="0"/>
    </xf>
    <xf numFmtId="164" fontId="3" fillId="4" borderId="6" xfId="0" applyNumberFormat="1" applyFont="1" applyFill="1" applyBorder="1" applyAlignment="1" applyProtection="1">
      <alignment horizontal="right" wrapText="1"/>
    </xf>
    <xf numFmtId="0" fontId="1" fillId="0" borderId="13" xfId="0" applyFont="1" applyFill="1" applyBorder="1" applyAlignment="1" applyProtection="1">
      <alignment horizontal="left" wrapText="1"/>
      <protection locked="0"/>
    </xf>
    <xf numFmtId="164" fontId="1" fillId="0" borderId="14" xfId="0" applyNumberFormat="1" applyFont="1" applyFill="1" applyBorder="1" applyAlignment="1" applyProtection="1">
      <alignment horizontal="right" wrapText="1"/>
      <protection locked="0"/>
    </xf>
    <xf numFmtId="164" fontId="1" fillId="0" borderId="14" xfId="0" applyNumberFormat="1" applyFont="1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4\Documents\&#1057;&#1090;&#1077;&#1087;&#1072;&#1085;&#1086;&#1074;&#1072;\&#1045;&#1078;&#1077;&#1084;&#1077;&#1089;&#1103;&#1095;&#1085;&#1099;&#1077;%20&#1086;&#1090;&#1095;&#1077;&#1090;&#1099;%20&#1044;&#1060;&#1041;&#1055;\&#1054;&#1090;&#1095;&#1077;&#1090;%20&#1040;&#1053;&#1057;&#1054;\&#1056;&#1072;&#1089;&#1093;&#1086;&#1076;&#1099;%20&#1073;&#1102;&#1076;&#1078;&#1077;&#1090;&#1072;%20-%20&#1086;&#1090;&#1095;&#1077;&#1090;%20&#1085;&#1072;%2001.01.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>
        <row r="27">
          <cell r="E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tabSelected="1" topLeftCell="A79" workbookViewId="0">
      <selection activeCell="H5" sqref="H5"/>
    </sheetView>
  </sheetViews>
  <sheetFormatPr defaultRowHeight="15" x14ac:dyDescent="0.25"/>
  <cols>
    <col min="1" max="1" width="48" customWidth="1"/>
    <col min="2" max="2" width="19.7109375" customWidth="1"/>
    <col min="3" max="4" width="0" hidden="1" customWidth="1"/>
    <col min="5" max="5" width="19.7109375" customWidth="1"/>
  </cols>
  <sheetData>
    <row r="1" spans="1:5" x14ac:dyDescent="0.25">
      <c r="A1" s="1"/>
      <c r="B1" s="1"/>
      <c r="C1" s="1"/>
      <c r="D1" s="1"/>
      <c r="E1" s="1"/>
    </row>
    <row r="2" spans="1:5" ht="47.25" customHeight="1" x14ac:dyDescent="0.25">
      <c r="A2" s="2" t="s">
        <v>0</v>
      </c>
      <c r="B2" s="2"/>
      <c r="C2" s="2"/>
      <c r="D2" s="2"/>
      <c r="E2" s="2"/>
    </row>
    <row r="3" spans="1:5" x14ac:dyDescent="0.25">
      <c r="A3" s="1"/>
      <c r="B3" s="3"/>
      <c r="C3" s="4"/>
      <c r="D3" s="5"/>
      <c r="E3" s="4"/>
    </row>
    <row r="4" spans="1:5" ht="15.75" thickBot="1" x14ac:dyDescent="0.3">
      <c r="A4" s="1"/>
      <c r="B4" s="1"/>
      <c r="C4" s="1"/>
      <c r="D4" s="1"/>
      <c r="E4" s="1"/>
    </row>
    <row r="5" spans="1:5" ht="68.25" thickBot="1" x14ac:dyDescent="0.3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</row>
    <row r="6" spans="1:5" ht="15.75" thickBot="1" x14ac:dyDescent="0.3">
      <c r="A6" s="8" t="s">
        <v>6</v>
      </c>
      <c r="B6" s="9">
        <f t="shared" ref="B6:E6" si="0">B7+B27+B59+B60+B61</f>
        <v>630026.30000000005</v>
      </c>
      <c r="C6" s="9">
        <f t="shared" si="0"/>
        <v>523200.8</v>
      </c>
      <c r="D6" s="9">
        <f t="shared" si="0"/>
        <v>217884.30000000002</v>
      </c>
      <c r="E6" s="9">
        <f t="shared" si="0"/>
        <v>622719.39999999991</v>
      </c>
    </row>
    <row r="7" spans="1:5" x14ac:dyDescent="0.25">
      <c r="A7" s="10" t="s">
        <v>7</v>
      </c>
      <c r="B7" s="11">
        <f t="shared" ref="B7:E7" si="1">B8+B20</f>
        <v>214919</v>
      </c>
      <c r="C7" s="11">
        <f t="shared" si="1"/>
        <v>124175</v>
      </c>
      <c r="D7" s="11">
        <f t="shared" si="1"/>
        <v>91537</v>
      </c>
      <c r="E7" s="11">
        <f t="shared" si="1"/>
        <v>220293.9</v>
      </c>
    </row>
    <row r="8" spans="1:5" x14ac:dyDescent="0.25">
      <c r="A8" s="12" t="s">
        <v>8</v>
      </c>
      <c r="B8" s="13">
        <f t="shared" ref="B8:E8" si="2">B9+B11+B15+B18+B19</f>
        <v>157826</v>
      </c>
      <c r="C8" s="13">
        <f t="shared" si="2"/>
        <v>93315</v>
      </c>
      <c r="D8" s="13">
        <f t="shared" si="2"/>
        <v>64511</v>
      </c>
      <c r="E8" s="13">
        <f t="shared" si="2"/>
        <v>162017.5</v>
      </c>
    </row>
    <row r="9" spans="1:5" x14ac:dyDescent="0.25">
      <c r="A9" s="14" t="s">
        <v>9</v>
      </c>
      <c r="B9" s="15">
        <f t="shared" ref="B9:E9" si="3">B10</f>
        <v>102459</v>
      </c>
      <c r="C9" s="15">
        <f t="shared" si="3"/>
        <v>84459</v>
      </c>
      <c r="D9" s="15">
        <f t="shared" si="3"/>
        <v>18000</v>
      </c>
      <c r="E9" s="15">
        <f t="shared" si="3"/>
        <v>105636.8</v>
      </c>
    </row>
    <row r="10" spans="1:5" x14ac:dyDescent="0.25">
      <c r="A10" s="16" t="s">
        <v>10</v>
      </c>
      <c r="B10" s="17">
        <v>102459</v>
      </c>
      <c r="C10" s="17">
        <v>84459</v>
      </c>
      <c r="D10" s="17">
        <v>18000</v>
      </c>
      <c r="E10" s="17">
        <v>105636.8</v>
      </c>
    </row>
    <row r="11" spans="1:5" x14ac:dyDescent="0.25">
      <c r="A11" s="14" t="s">
        <v>11</v>
      </c>
      <c r="B11" s="15">
        <f t="shared" ref="B11:E11" si="4">B12+B13+B14</f>
        <v>6866</v>
      </c>
      <c r="C11" s="15">
        <f t="shared" si="4"/>
        <v>6578</v>
      </c>
      <c r="D11" s="15">
        <f t="shared" si="4"/>
        <v>288</v>
      </c>
      <c r="E11" s="15">
        <f t="shared" si="4"/>
        <v>7122.4</v>
      </c>
    </row>
    <row r="12" spans="1:5" ht="23.25" x14ac:dyDescent="0.25">
      <c r="A12" s="16" t="s">
        <v>12</v>
      </c>
      <c r="B12" s="17">
        <v>6290</v>
      </c>
      <c r="C12" s="17">
        <v>6290</v>
      </c>
      <c r="D12" s="17">
        <v>0</v>
      </c>
      <c r="E12" s="17">
        <v>6548.9</v>
      </c>
    </row>
    <row r="13" spans="1:5" x14ac:dyDescent="0.25">
      <c r="A13" s="16" t="s">
        <v>13</v>
      </c>
      <c r="B13" s="17">
        <v>571</v>
      </c>
      <c r="C13" s="17">
        <v>283</v>
      </c>
      <c r="D13" s="17">
        <v>288</v>
      </c>
      <c r="E13" s="17">
        <v>569</v>
      </c>
    </row>
    <row r="14" spans="1:5" ht="23.25" x14ac:dyDescent="0.25">
      <c r="A14" s="16" t="s">
        <v>14</v>
      </c>
      <c r="B14" s="17">
        <v>5</v>
      </c>
      <c r="C14" s="17">
        <v>5</v>
      </c>
      <c r="D14" s="17">
        <v>0</v>
      </c>
      <c r="E14" s="17">
        <v>4.5</v>
      </c>
    </row>
    <row r="15" spans="1:5" x14ac:dyDescent="0.25">
      <c r="A15" s="14" t="s">
        <v>15</v>
      </c>
      <c r="B15" s="15">
        <f t="shared" ref="B15:E15" si="5">B16+B17</f>
        <v>45762</v>
      </c>
      <c r="C15" s="15">
        <f t="shared" si="5"/>
        <v>0</v>
      </c>
      <c r="D15" s="15">
        <f t="shared" si="5"/>
        <v>45762</v>
      </c>
      <c r="E15" s="15">
        <f t="shared" si="5"/>
        <v>46428</v>
      </c>
    </row>
    <row r="16" spans="1:5" x14ac:dyDescent="0.25">
      <c r="A16" s="16" t="s">
        <v>16</v>
      </c>
      <c r="B16" s="17">
        <v>2545</v>
      </c>
      <c r="C16" s="17">
        <v>0</v>
      </c>
      <c r="D16" s="17">
        <v>2545</v>
      </c>
      <c r="E16" s="17">
        <v>2579.6999999999998</v>
      </c>
    </row>
    <row r="17" spans="1:5" x14ac:dyDescent="0.25">
      <c r="A17" s="16" t="s">
        <v>17</v>
      </c>
      <c r="B17" s="17">
        <v>43217</v>
      </c>
      <c r="C17" s="17">
        <v>0</v>
      </c>
      <c r="D17" s="17">
        <v>43217</v>
      </c>
      <c r="E17" s="17">
        <v>43848.3</v>
      </c>
    </row>
    <row r="18" spans="1:5" x14ac:dyDescent="0.25">
      <c r="A18" s="14" t="s">
        <v>18</v>
      </c>
      <c r="B18" s="18">
        <v>2654</v>
      </c>
      <c r="C18" s="18">
        <v>2240</v>
      </c>
      <c r="D18" s="18">
        <v>414</v>
      </c>
      <c r="E18" s="18">
        <v>2744.5</v>
      </c>
    </row>
    <row r="19" spans="1:5" ht="23.25" x14ac:dyDescent="0.25">
      <c r="A19" s="14" t="s">
        <v>19</v>
      </c>
      <c r="B19" s="18">
        <v>85</v>
      </c>
      <c r="C19" s="18">
        <v>38</v>
      </c>
      <c r="D19" s="18">
        <v>47</v>
      </c>
      <c r="E19" s="18">
        <v>85.8</v>
      </c>
    </row>
    <row r="20" spans="1:5" x14ac:dyDescent="0.25">
      <c r="A20" s="12" t="s">
        <v>20</v>
      </c>
      <c r="B20" s="13">
        <f t="shared" ref="B20:E20" si="6">B21+B22+B23+B24+B25+B26</f>
        <v>57093</v>
      </c>
      <c r="C20" s="13">
        <f t="shared" si="6"/>
        <v>30860</v>
      </c>
      <c r="D20" s="13">
        <f t="shared" si="6"/>
        <v>27026</v>
      </c>
      <c r="E20" s="13">
        <f t="shared" si="6"/>
        <v>58276.399999999994</v>
      </c>
    </row>
    <row r="21" spans="1:5" ht="34.5" x14ac:dyDescent="0.25">
      <c r="A21" s="14" t="s">
        <v>21</v>
      </c>
      <c r="B21" s="18">
        <v>17503</v>
      </c>
      <c r="C21" s="18">
        <v>8882</v>
      </c>
      <c r="D21" s="18">
        <v>9414</v>
      </c>
      <c r="E21" s="18">
        <v>17670.3</v>
      </c>
    </row>
    <row r="22" spans="1:5" x14ac:dyDescent="0.25">
      <c r="A22" s="14" t="s">
        <v>22</v>
      </c>
      <c r="B22" s="18">
        <v>922</v>
      </c>
      <c r="C22" s="18">
        <v>922</v>
      </c>
      <c r="D22" s="18">
        <v>0</v>
      </c>
      <c r="E22" s="18">
        <v>961.3</v>
      </c>
    </row>
    <row r="23" spans="1:5" ht="23.25" x14ac:dyDescent="0.25">
      <c r="A23" s="14" t="s">
        <v>23</v>
      </c>
      <c r="B23" s="18">
        <v>377</v>
      </c>
      <c r="C23" s="18">
        <v>0</v>
      </c>
      <c r="D23" s="18">
        <v>377</v>
      </c>
      <c r="E23" s="18">
        <v>372.1</v>
      </c>
    </row>
    <row r="24" spans="1:5" ht="23.25" x14ac:dyDescent="0.25">
      <c r="A24" s="14" t="s">
        <v>24</v>
      </c>
      <c r="B24" s="18">
        <v>32865</v>
      </c>
      <c r="C24" s="18">
        <v>15944</v>
      </c>
      <c r="D24" s="18">
        <v>16921</v>
      </c>
      <c r="E24" s="18">
        <v>33796.9</v>
      </c>
    </row>
    <row r="25" spans="1:5" x14ac:dyDescent="0.25">
      <c r="A25" s="14" t="s">
        <v>25</v>
      </c>
      <c r="B25" s="18">
        <v>1875</v>
      </c>
      <c r="C25" s="18">
        <v>1792</v>
      </c>
      <c r="D25" s="18">
        <v>83</v>
      </c>
      <c r="E25" s="18">
        <v>1954.2</v>
      </c>
    </row>
    <row r="26" spans="1:5" x14ac:dyDescent="0.25">
      <c r="A26" s="14" t="s">
        <v>26</v>
      </c>
      <c r="B26" s="18">
        <v>3551</v>
      </c>
      <c r="C26" s="18">
        <v>3320</v>
      </c>
      <c r="D26" s="18">
        <v>231</v>
      </c>
      <c r="E26" s="18">
        <v>3521.6</v>
      </c>
    </row>
    <row r="27" spans="1:5" x14ac:dyDescent="0.25">
      <c r="A27" s="12" t="s">
        <v>27</v>
      </c>
      <c r="B27" s="13">
        <f t="shared" ref="B27:E27" si="7">B28+B32+B44+B52</f>
        <v>411216.9</v>
      </c>
      <c r="C27" s="13">
        <f t="shared" si="7"/>
        <v>396579.8</v>
      </c>
      <c r="D27" s="13">
        <f t="shared" si="7"/>
        <v>124902.90000000001</v>
      </c>
      <c r="E27" s="13">
        <f t="shared" si="7"/>
        <v>398805.7</v>
      </c>
    </row>
    <row r="28" spans="1:5" ht="23.25" x14ac:dyDescent="0.25">
      <c r="A28" s="19" t="s">
        <v>28</v>
      </c>
      <c r="B28" s="20">
        <f>B29+B30+B31</f>
        <v>21031</v>
      </c>
      <c r="C28" s="20">
        <f>C29+C30+C31</f>
        <v>19996</v>
      </c>
      <c r="D28" s="20">
        <f t="shared" ref="D28:E28" si="8">D29+D30+D31</f>
        <v>12552</v>
      </c>
      <c r="E28" s="20">
        <f t="shared" si="8"/>
        <v>21031</v>
      </c>
    </row>
    <row r="29" spans="1:5" x14ac:dyDescent="0.25">
      <c r="A29" s="16" t="s">
        <v>29</v>
      </c>
      <c r="B29" s="17">
        <v>9046</v>
      </c>
      <c r="C29" s="17">
        <v>9046</v>
      </c>
      <c r="D29" s="17">
        <v>9348</v>
      </c>
      <c r="E29" s="17">
        <v>9046</v>
      </c>
    </row>
    <row r="30" spans="1:5" ht="23.25" x14ac:dyDescent="0.25">
      <c r="A30" s="16" t="s">
        <v>30</v>
      </c>
      <c r="B30" s="17">
        <v>0</v>
      </c>
      <c r="C30" s="17">
        <v>0</v>
      </c>
      <c r="D30" s="17">
        <v>2169</v>
      </c>
      <c r="E30" s="17">
        <v>0</v>
      </c>
    </row>
    <row r="31" spans="1:5" ht="45.75" x14ac:dyDescent="0.25">
      <c r="A31" s="16" t="s">
        <v>31</v>
      </c>
      <c r="B31" s="17">
        <v>11985</v>
      </c>
      <c r="C31" s="17">
        <v>10950</v>
      </c>
      <c r="D31" s="17">
        <v>1035</v>
      </c>
      <c r="E31" s="17">
        <v>11985</v>
      </c>
    </row>
    <row r="32" spans="1:5" ht="23.25" x14ac:dyDescent="0.25">
      <c r="A32" s="19" t="s">
        <v>32</v>
      </c>
      <c r="B32" s="20">
        <f>B33+B34+B35+B36+B37+B38+B39+B40+B41+B42+B43</f>
        <v>236948.6</v>
      </c>
      <c r="C32" s="20">
        <f t="shared" ref="C32:E32" si="9">C33+C34+C35+C36+C37+C38+C39+C40+C41+C42+C43</f>
        <v>223601.5</v>
      </c>
      <c r="D32" s="20">
        <f t="shared" si="9"/>
        <v>98187.3</v>
      </c>
      <c r="E32" s="20">
        <f t="shared" si="9"/>
        <v>225462.3</v>
      </c>
    </row>
    <row r="33" spans="1:5" x14ac:dyDescent="0.25">
      <c r="A33" s="16" t="s">
        <v>33</v>
      </c>
      <c r="B33" s="17">
        <v>554.6</v>
      </c>
      <c r="C33" s="17">
        <v>554.6</v>
      </c>
      <c r="D33" s="17">
        <v>0</v>
      </c>
      <c r="E33" s="17">
        <v>554.6</v>
      </c>
    </row>
    <row r="34" spans="1:5" ht="34.5" x14ac:dyDescent="0.25">
      <c r="A34" s="16" t="s">
        <v>34</v>
      </c>
      <c r="B34" s="17">
        <v>2260</v>
      </c>
      <c r="C34" s="17">
        <v>2260</v>
      </c>
      <c r="D34" s="17">
        <v>0</v>
      </c>
      <c r="E34" s="17">
        <v>2260</v>
      </c>
    </row>
    <row r="35" spans="1:5" ht="23.25" x14ac:dyDescent="0.25">
      <c r="A35" s="16" t="s">
        <v>35</v>
      </c>
      <c r="B35" s="17">
        <v>429.7</v>
      </c>
      <c r="C35" s="17">
        <v>429.7</v>
      </c>
      <c r="D35" s="17">
        <v>0</v>
      </c>
      <c r="E35" s="17">
        <v>429.7</v>
      </c>
    </row>
    <row r="36" spans="1:5" ht="45.75" x14ac:dyDescent="0.25">
      <c r="A36" s="16" t="s">
        <v>36</v>
      </c>
      <c r="B36" s="17">
        <v>95430</v>
      </c>
      <c r="C36" s="17">
        <v>95430</v>
      </c>
      <c r="D36" s="17">
        <v>23399.3</v>
      </c>
      <c r="E36" s="17">
        <v>83986.1</v>
      </c>
    </row>
    <row r="37" spans="1:5" ht="45.75" x14ac:dyDescent="0.25">
      <c r="A37" s="16" t="s">
        <v>37</v>
      </c>
      <c r="B37" s="17">
        <v>1591.4</v>
      </c>
      <c r="C37" s="17">
        <v>1591.4</v>
      </c>
      <c r="D37" s="17">
        <v>1591.4</v>
      </c>
      <c r="E37" s="17">
        <v>1591.4</v>
      </c>
    </row>
    <row r="38" spans="1:5" ht="34.5" x14ac:dyDescent="0.25">
      <c r="A38" s="16" t="s">
        <v>38</v>
      </c>
      <c r="B38" s="17">
        <v>9334.4</v>
      </c>
      <c r="C38" s="17">
        <v>9334.4</v>
      </c>
      <c r="D38" s="17">
        <v>0</v>
      </c>
      <c r="E38" s="17">
        <v>9334.4</v>
      </c>
    </row>
    <row r="39" spans="1:5" ht="90.75" x14ac:dyDescent="0.25">
      <c r="A39" s="16" t="s">
        <v>39</v>
      </c>
      <c r="B39" s="17">
        <v>2139.1</v>
      </c>
      <c r="C39" s="17">
        <v>0</v>
      </c>
      <c r="D39" s="17">
        <v>2139.1</v>
      </c>
      <c r="E39" s="17">
        <v>2139.1</v>
      </c>
    </row>
    <row r="40" spans="1:5" ht="57" x14ac:dyDescent="0.25">
      <c r="A40" s="16" t="s">
        <v>40</v>
      </c>
      <c r="B40" s="17">
        <v>1207.2</v>
      </c>
      <c r="C40" s="17">
        <v>0</v>
      </c>
      <c r="D40" s="17">
        <v>1207.2</v>
      </c>
      <c r="E40" s="17">
        <v>1207.2</v>
      </c>
    </row>
    <row r="41" spans="1:5" ht="23.25" x14ac:dyDescent="0.25">
      <c r="A41" s="16" t="s">
        <v>41</v>
      </c>
      <c r="B41" s="17">
        <v>17632.099999999999</v>
      </c>
      <c r="C41" s="17">
        <v>17632.099999999999</v>
      </c>
      <c r="D41" s="17">
        <v>0</v>
      </c>
      <c r="E41" s="17">
        <v>17632.099999999999</v>
      </c>
    </row>
    <row r="42" spans="1:5" ht="23.25" x14ac:dyDescent="0.25">
      <c r="A42" s="16" t="s">
        <v>42</v>
      </c>
      <c r="B42" s="17">
        <v>14250</v>
      </c>
      <c r="C42" s="17">
        <v>14250</v>
      </c>
      <c r="D42" s="17">
        <v>0</v>
      </c>
      <c r="E42" s="17">
        <v>14250</v>
      </c>
    </row>
    <row r="43" spans="1:5" x14ac:dyDescent="0.25">
      <c r="A43" s="16" t="s">
        <v>43</v>
      </c>
      <c r="B43" s="17">
        <v>92120.1</v>
      </c>
      <c r="C43" s="17">
        <v>82119.3</v>
      </c>
      <c r="D43" s="17">
        <v>69850.3</v>
      </c>
      <c r="E43" s="17">
        <v>92077.7</v>
      </c>
    </row>
    <row r="44" spans="1:5" ht="23.25" x14ac:dyDescent="0.25">
      <c r="A44" s="19" t="s">
        <v>44</v>
      </c>
      <c r="B44" s="20">
        <f t="shared" ref="B44:E44" si="10">B45+B46+B47+B48+B49+B50+B51</f>
        <v>149603.30000000002</v>
      </c>
      <c r="C44" s="20">
        <f t="shared" si="10"/>
        <v>148205.5</v>
      </c>
      <c r="D44" s="20">
        <f t="shared" si="10"/>
        <v>1397.8</v>
      </c>
      <c r="E44" s="20">
        <f t="shared" si="10"/>
        <v>148820.1</v>
      </c>
    </row>
    <row r="45" spans="1:5" ht="34.5" x14ac:dyDescent="0.25">
      <c r="A45" s="16" t="s">
        <v>45</v>
      </c>
      <c r="B45" s="17">
        <v>1397.8</v>
      </c>
      <c r="C45" s="17">
        <v>0</v>
      </c>
      <c r="D45" s="17">
        <v>1397.8</v>
      </c>
      <c r="E45" s="17">
        <v>1397.8</v>
      </c>
    </row>
    <row r="46" spans="1:5" ht="34.5" x14ac:dyDescent="0.25">
      <c r="A46" s="16" t="s">
        <v>46</v>
      </c>
      <c r="B46" s="17">
        <v>187</v>
      </c>
      <c r="C46" s="17">
        <v>187</v>
      </c>
      <c r="D46" s="17">
        <v>0</v>
      </c>
      <c r="E46" s="17">
        <v>52.3</v>
      </c>
    </row>
    <row r="47" spans="1:5" ht="34.5" x14ac:dyDescent="0.25">
      <c r="A47" s="16" t="s">
        <v>47</v>
      </c>
      <c r="B47" s="17">
        <v>1785.1</v>
      </c>
      <c r="C47" s="17">
        <v>1785.1</v>
      </c>
      <c r="D47" s="17">
        <v>0</v>
      </c>
      <c r="E47" s="17">
        <v>1785.1</v>
      </c>
    </row>
    <row r="48" spans="1:5" ht="34.5" x14ac:dyDescent="0.25">
      <c r="A48" s="16" t="s">
        <v>48</v>
      </c>
      <c r="B48" s="17">
        <v>6081</v>
      </c>
      <c r="C48" s="17">
        <v>6081</v>
      </c>
      <c r="D48" s="17">
        <v>0</v>
      </c>
      <c r="E48" s="17">
        <v>6081</v>
      </c>
    </row>
    <row r="49" spans="1:5" ht="34.5" x14ac:dyDescent="0.25">
      <c r="A49" s="16" t="s">
        <v>49</v>
      </c>
      <c r="B49" s="17">
        <v>7495</v>
      </c>
      <c r="C49" s="17">
        <v>7495</v>
      </c>
      <c r="D49" s="17">
        <v>0</v>
      </c>
      <c r="E49" s="17">
        <v>7124.1</v>
      </c>
    </row>
    <row r="50" spans="1:5" ht="57" x14ac:dyDescent="0.25">
      <c r="A50" s="16" t="s">
        <v>50</v>
      </c>
      <c r="B50" s="17">
        <v>928.7</v>
      </c>
      <c r="C50" s="17">
        <v>928.7</v>
      </c>
      <c r="D50" s="17">
        <v>0</v>
      </c>
      <c r="E50" s="17">
        <v>928.7</v>
      </c>
    </row>
    <row r="51" spans="1:5" x14ac:dyDescent="0.25">
      <c r="A51" s="16" t="s">
        <v>51</v>
      </c>
      <c r="B51" s="17">
        <v>131728.70000000001</v>
      </c>
      <c r="C51" s="17">
        <v>131728.70000000001</v>
      </c>
      <c r="D51" s="17">
        <v>0</v>
      </c>
      <c r="E51" s="17">
        <v>131451.1</v>
      </c>
    </row>
    <row r="52" spans="1:5" x14ac:dyDescent="0.25">
      <c r="A52" s="19" t="s">
        <v>52</v>
      </c>
      <c r="B52" s="20">
        <f t="shared" ref="B52:E52" si="11">B53+B54+B55+B56+B57+B58</f>
        <v>3634.0000000000005</v>
      </c>
      <c r="C52" s="20">
        <f t="shared" si="11"/>
        <v>4776.7999999999993</v>
      </c>
      <c r="D52" s="20">
        <f t="shared" si="11"/>
        <v>12765.8</v>
      </c>
      <c r="E52" s="20">
        <f t="shared" si="11"/>
        <v>3492.3000000000006</v>
      </c>
    </row>
    <row r="53" spans="1:5" ht="45.75" x14ac:dyDescent="0.25">
      <c r="A53" s="16" t="s">
        <v>53</v>
      </c>
      <c r="B53" s="17">
        <v>3327.4</v>
      </c>
      <c r="C53" s="17">
        <v>2531</v>
      </c>
      <c r="D53" s="17">
        <v>11663.9</v>
      </c>
      <c r="E53" s="17">
        <v>3235.8</v>
      </c>
    </row>
    <row r="54" spans="1:5" ht="45.75" x14ac:dyDescent="0.25">
      <c r="A54" s="16" t="s">
        <v>54</v>
      </c>
      <c r="B54" s="17">
        <v>0</v>
      </c>
      <c r="C54" s="17">
        <v>1939.2</v>
      </c>
      <c r="D54" s="17">
        <v>408.9</v>
      </c>
      <c r="E54" s="17">
        <v>0</v>
      </c>
    </row>
    <row r="55" spans="1:5" ht="45.75" x14ac:dyDescent="0.25">
      <c r="A55" s="16" t="s">
        <v>55</v>
      </c>
      <c r="B55" s="17">
        <v>98.4</v>
      </c>
      <c r="C55" s="17">
        <v>98.4</v>
      </c>
      <c r="D55" s="17">
        <v>0</v>
      </c>
      <c r="E55" s="17">
        <v>98.4</v>
      </c>
    </row>
    <row r="56" spans="1:5" ht="57" x14ac:dyDescent="0.25">
      <c r="A56" s="16" t="s">
        <v>56</v>
      </c>
      <c r="B56" s="17">
        <v>78.3</v>
      </c>
      <c r="C56" s="17">
        <v>78.3</v>
      </c>
      <c r="D56" s="17">
        <v>0</v>
      </c>
      <c r="E56" s="17">
        <v>78.3</v>
      </c>
    </row>
    <row r="57" spans="1:5" ht="45.75" x14ac:dyDescent="0.25">
      <c r="A57" s="16" t="s">
        <v>57</v>
      </c>
      <c r="B57" s="17">
        <v>50</v>
      </c>
      <c r="C57" s="17">
        <v>50</v>
      </c>
      <c r="D57" s="17">
        <v>0</v>
      </c>
      <c r="E57" s="17">
        <v>0</v>
      </c>
    </row>
    <row r="58" spans="1:5" ht="23.25" x14ac:dyDescent="0.25">
      <c r="A58" s="16" t="s">
        <v>58</v>
      </c>
      <c r="B58" s="17">
        <v>79.900000000000006</v>
      </c>
      <c r="C58" s="17">
        <v>79.900000000000006</v>
      </c>
      <c r="D58" s="17">
        <v>693</v>
      </c>
      <c r="E58" s="17">
        <v>79.8</v>
      </c>
    </row>
    <row r="59" spans="1:5" x14ac:dyDescent="0.25">
      <c r="A59" s="19" t="s">
        <v>59</v>
      </c>
      <c r="B59" s="18">
        <v>3890.4</v>
      </c>
      <c r="C59" s="18">
        <v>2446</v>
      </c>
      <c r="D59" s="18">
        <v>1444.4</v>
      </c>
      <c r="E59" s="18">
        <v>3893.2</v>
      </c>
    </row>
    <row r="60" spans="1:5" ht="68.25" x14ac:dyDescent="0.25">
      <c r="A60" s="19" t="s">
        <v>60</v>
      </c>
      <c r="B60" s="18">
        <v>0</v>
      </c>
      <c r="C60" s="18">
        <v>0</v>
      </c>
      <c r="D60" s="18">
        <v>0</v>
      </c>
      <c r="E60" s="18">
        <v>9.4</v>
      </c>
    </row>
    <row r="61" spans="1:5" ht="35.25" thickBot="1" x14ac:dyDescent="0.3">
      <c r="A61" s="21" t="s">
        <v>61</v>
      </c>
      <c r="B61" s="22">
        <v>0</v>
      </c>
      <c r="C61" s="22">
        <v>0</v>
      </c>
      <c r="D61" s="22">
        <v>0</v>
      </c>
      <c r="E61" s="22">
        <v>-282.8</v>
      </c>
    </row>
    <row r="62" spans="1:5" ht="15.75" thickBot="1" x14ac:dyDescent="0.3">
      <c r="A62" s="8" t="s">
        <v>62</v>
      </c>
      <c r="B62" s="23">
        <f t="shared" ref="B62:E62" si="12">B63+B70+B72+B76+B80+B85+B91+B94+B99+B103+B105+B93</f>
        <v>641384.19999999995</v>
      </c>
      <c r="C62" s="23">
        <f t="shared" si="12"/>
        <v>524917.39999999991</v>
      </c>
      <c r="D62" s="23">
        <f t="shared" si="12"/>
        <v>227525.5</v>
      </c>
      <c r="E62" s="23">
        <f t="shared" si="12"/>
        <v>623870.90000000014</v>
      </c>
    </row>
    <row r="63" spans="1:5" x14ac:dyDescent="0.25">
      <c r="A63" s="24" t="s">
        <v>63</v>
      </c>
      <c r="B63" s="25">
        <f t="shared" ref="B63:E63" si="13">B64+B65+B66+B67+B68+B69</f>
        <v>70080.5</v>
      </c>
      <c r="C63" s="25">
        <f t="shared" si="13"/>
        <v>34426.1</v>
      </c>
      <c r="D63" s="25">
        <f t="shared" si="13"/>
        <v>36000.1</v>
      </c>
      <c r="E63" s="25">
        <f t="shared" si="13"/>
        <v>70061.5</v>
      </c>
    </row>
    <row r="64" spans="1:5" ht="34.5" x14ac:dyDescent="0.25">
      <c r="A64" s="16" t="s">
        <v>64</v>
      </c>
      <c r="B64" s="17">
        <f>[1]Sheet2!$E$27</f>
        <v>0</v>
      </c>
      <c r="C64" s="17">
        <f>[1]Sheet2!$E$27</f>
        <v>0</v>
      </c>
      <c r="D64" s="17">
        <v>0</v>
      </c>
      <c r="E64" s="17">
        <f>[1]Sheet2!$E$27</f>
        <v>0</v>
      </c>
    </row>
    <row r="65" spans="1:5" ht="34.5" x14ac:dyDescent="0.25">
      <c r="A65" s="16" t="s">
        <v>65</v>
      </c>
      <c r="B65" s="17">
        <v>53351.199999999997</v>
      </c>
      <c r="C65" s="17">
        <v>18126.3</v>
      </c>
      <c r="D65" s="26">
        <v>35570.6</v>
      </c>
      <c r="E65" s="26">
        <v>53333.2</v>
      </c>
    </row>
    <row r="66" spans="1:5" ht="34.5" x14ac:dyDescent="0.25">
      <c r="A66" s="16" t="s">
        <v>66</v>
      </c>
      <c r="B66" s="17">
        <v>4220</v>
      </c>
      <c r="C66" s="17">
        <v>4220</v>
      </c>
      <c r="D66" s="26">
        <v>0</v>
      </c>
      <c r="E66" s="26">
        <v>4220</v>
      </c>
    </row>
    <row r="67" spans="1:5" x14ac:dyDescent="0.25">
      <c r="A67" s="16" t="s">
        <v>67</v>
      </c>
      <c r="B67" s="17">
        <v>1042.9000000000001</v>
      </c>
      <c r="C67" s="17">
        <v>1042.0999999999999</v>
      </c>
      <c r="D67" s="26">
        <v>0.8</v>
      </c>
      <c r="E67" s="26">
        <v>1042.9000000000001</v>
      </c>
    </row>
    <row r="68" spans="1:5" x14ac:dyDescent="0.25">
      <c r="A68" s="16" t="s">
        <v>68</v>
      </c>
      <c r="B68" s="17">
        <v>1</v>
      </c>
      <c r="C68" s="17">
        <v>0</v>
      </c>
      <c r="D68" s="26">
        <v>1</v>
      </c>
      <c r="E68" s="26">
        <v>0</v>
      </c>
    </row>
    <row r="69" spans="1:5" x14ac:dyDescent="0.25">
      <c r="A69" s="16" t="s">
        <v>69</v>
      </c>
      <c r="B69" s="17">
        <v>11465.4</v>
      </c>
      <c r="C69" s="17">
        <v>11037.7</v>
      </c>
      <c r="D69" s="26">
        <v>427.7</v>
      </c>
      <c r="E69" s="26">
        <v>11465.4</v>
      </c>
    </row>
    <row r="70" spans="1:5" x14ac:dyDescent="0.25">
      <c r="A70" s="19" t="s">
        <v>70</v>
      </c>
      <c r="B70" s="20">
        <f t="shared" ref="B70:E70" si="14">B71</f>
        <v>1397.8</v>
      </c>
      <c r="C70" s="20">
        <f t="shared" si="14"/>
        <v>0</v>
      </c>
      <c r="D70" s="20">
        <f t="shared" si="14"/>
        <v>1397.8</v>
      </c>
      <c r="E70" s="20">
        <f t="shared" si="14"/>
        <v>1397.8</v>
      </c>
    </row>
    <row r="71" spans="1:5" x14ac:dyDescent="0.25">
      <c r="A71" s="16" t="s">
        <v>71</v>
      </c>
      <c r="B71" s="17">
        <v>1397.8</v>
      </c>
      <c r="C71" s="17">
        <v>0</v>
      </c>
      <c r="D71" s="26">
        <v>1397.8</v>
      </c>
      <c r="E71" s="26">
        <v>1397.8</v>
      </c>
    </row>
    <row r="72" spans="1:5" ht="23.25" x14ac:dyDescent="0.25">
      <c r="A72" s="19" t="s">
        <v>72</v>
      </c>
      <c r="B72" s="20">
        <f t="shared" ref="B72:E72" si="15">B73+B74+B75</f>
        <v>3518.8999999999996</v>
      </c>
      <c r="C72" s="20">
        <f t="shared" si="15"/>
        <v>1944.3000000000002</v>
      </c>
      <c r="D72" s="20">
        <f t="shared" si="15"/>
        <v>1574.5</v>
      </c>
      <c r="E72" s="20">
        <f t="shared" si="15"/>
        <v>3501.3</v>
      </c>
    </row>
    <row r="73" spans="1:5" ht="23.25" x14ac:dyDescent="0.25">
      <c r="A73" s="16" t="s">
        <v>73</v>
      </c>
      <c r="B73" s="17">
        <v>1959.2</v>
      </c>
      <c r="C73" s="17">
        <v>1773.9</v>
      </c>
      <c r="D73" s="26">
        <v>185.2</v>
      </c>
      <c r="E73" s="26">
        <v>1942.6</v>
      </c>
    </row>
    <row r="74" spans="1:5" x14ac:dyDescent="0.25">
      <c r="A74" s="16" t="s">
        <v>74</v>
      </c>
      <c r="B74" s="17">
        <v>273</v>
      </c>
      <c r="C74" s="17">
        <v>0</v>
      </c>
      <c r="D74" s="26">
        <v>273</v>
      </c>
      <c r="E74" s="26">
        <v>273</v>
      </c>
    </row>
    <row r="75" spans="1:5" ht="23.25" x14ac:dyDescent="0.25">
      <c r="A75" s="16" t="s">
        <v>75</v>
      </c>
      <c r="B75" s="17">
        <v>1286.7</v>
      </c>
      <c r="C75" s="17">
        <v>170.4</v>
      </c>
      <c r="D75" s="26">
        <v>1116.3</v>
      </c>
      <c r="E75" s="26">
        <v>1285.7</v>
      </c>
    </row>
    <row r="76" spans="1:5" x14ac:dyDescent="0.25">
      <c r="A76" s="19" t="s">
        <v>76</v>
      </c>
      <c r="B76" s="20">
        <f t="shared" ref="B76:E76" si="16">B77+B78+B79</f>
        <v>52697.599999999999</v>
      </c>
      <c r="C76" s="20">
        <f t="shared" si="16"/>
        <v>22633.9</v>
      </c>
      <c r="D76" s="20">
        <f t="shared" si="16"/>
        <v>39002.300000000003</v>
      </c>
      <c r="E76" s="20">
        <f t="shared" si="16"/>
        <v>50146.5</v>
      </c>
    </row>
    <row r="77" spans="1:5" x14ac:dyDescent="0.25">
      <c r="A77" s="16" t="s">
        <v>77</v>
      </c>
      <c r="B77" s="17">
        <v>6346.4</v>
      </c>
      <c r="C77" s="17">
        <v>6346.4</v>
      </c>
      <c r="D77" s="26">
        <v>0</v>
      </c>
      <c r="E77" s="26">
        <v>6346.4</v>
      </c>
    </row>
    <row r="78" spans="1:5" x14ac:dyDescent="0.25">
      <c r="A78" s="16" t="s">
        <v>78</v>
      </c>
      <c r="B78" s="17">
        <v>25958.7</v>
      </c>
      <c r="C78" s="17">
        <v>8027.6</v>
      </c>
      <c r="D78" s="26">
        <v>25958.7</v>
      </c>
      <c r="E78" s="26">
        <v>25916.3</v>
      </c>
    </row>
    <row r="79" spans="1:5" x14ac:dyDescent="0.25">
      <c r="A79" s="16" t="s">
        <v>79</v>
      </c>
      <c r="B79" s="17">
        <v>20392.5</v>
      </c>
      <c r="C79" s="17">
        <v>8259.9</v>
      </c>
      <c r="D79" s="26">
        <v>13043.6</v>
      </c>
      <c r="E79" s="26">
        <v>17883.8</v>
      </c>
    </row>
    <row r="80" spans="1:5" x14ac:dyDescent="0.25">
      <c r="A80" s="19" t="s">
        <v>80</v>
      </c>
      <c r="B80" s="20">
        <f t="shared" ref="B80:E80" si="17">B81+B82+B83+B84</f>
        <v>66428.600000000006</v>
      </c>
      <c r="C80" s="20">
        <f t="shared" si="17"/>
        <v>29994.699999999997</v>
      </c>
      <c r="D80" s="20">
        <f t="shared" si="17"/>
        <v>64273.999999999993</v>
      </c>
      <c r="E80" s="20">
        <f t="shared" si="17"/>
        <v>61422.3</v>
      </c>
    </row>
    <row r="81" spans="1:5" x14ac:dyDescent="0.25">
      <c r="A81" s="16" t="s">
        <v>81</v>
      </c>
      <c r="B81" s="17">
        <v>5767.9</v>
      </c>
      <c r="C81" s="17">
        <v>1591.4</v>
      </c>
      <c r="D81" s="26">
        <v>5767.9</v>
      </c>
      <c r="E81" s="26">
        <v>4885.3</v>
      </c>
    </row>
    <row r="82" spans="1:5" x14ac:dyDescent="0.25">
      <c r="A82" s="16" t="s">
        <v>82</v>
      </c>
      <c r="B82" s="17">
        <v>7858</v>
      </c>
      <c r="C82" s="17">
        <v>2268</v>
      </c>
      <c r="D82" s="26">
        <v>5703.4</v>
      </c>
      <c r="E82" s="26">
        <v>7858</v>
      </c>
    </row>
    <row r="83" spans="1:5" x14ac:dyDescent="0.25">
      <c r="A83" s="16" t="s">
        <v>83</v>
      </c>
      <c r="B83" s="17">
        <v>28568.1</v>
      </c>
      <c r="C83" s="17">
        <v>2736</v>
      </c>
      <c r="D83" s="26">
        <v>28568.1</v>
      </c>
      <c r="E83" s="26">
        <v>28534.2</v>
      </c>
    </row>
    <row r="84" spans="1:5" ht="23.25" x14ac:dyDescent="0.25">
      <c r="A84" s="16" t="s">
        <v>84</v>
      </c>
      <c r="B84" s="17">
        <v>24234.6</v>
      </c>
      <c r="C84" s="17">
        <v>23399.3</v>
      </c>
      <c r="D84" s="26">
        <v>24234.6</v>
      </c>
      <c r="E84" s="26">
        <v>20144.8</v>
      </c>
    </row>
    <row r="85" spans="1:5" x14ac:dyDescent="0.25">
      <c r="A85" s="19" t="s">
        <v>85</v>
      </c>
      <c r="B85" s="20">
        <f t="shared" ref="B85:E85" si="18">B86+B87+B88+B89+B90</f>
        <v>308796.79999999999</v>
      </c>
      <c r="C85" s="20">
        <f t="shared" si="18"/>
        <v>308796.79999999999</v>
      </c>
      <c r="D85" s="20">
        <f t="shared" si="18"/>
        <v>0</v>
      </c>
      <c r="E85" s="20">
        <f t="shared" si="18"/>
        <v>308731.40000000002</v>
      </c>
    </row>
    <row r="86" spans="1:5" x14ac:dyDescent="0.25">
      <c r="A86" s="16" t="s">
        <v>86</v>
      </c>
      <c r="B86" s="17">
        <v>42021</v>
      </c>
      <c r="C86" s="17">
        <v>42021</v>
      </c>
      <c r="D86" s="26">
        <v>0</v>
      </c>
      <c r="E86" s="26">
        <v>42021</v>
      </c>
    </row>
    <row r="87" spans="1:5" x14ac:dyDescent="0.25">
      <c r="A87" s="16" t="s">
        <v>87</v>
      </c>
      <c r="B87" s="17">
        <v>205451</v>
      </c>
      <c r="C87" s="17">
        <v>205451</v>
      </c>
      <c r="D87" s="26">
        <v>0</v>
      </c>
      <c r="E87" s="26">
        <v>205401</v>
      </c>
    </row>
    <row r="88" spans="1:5" ht="23.25" x14ac:dyDescent="0.25">
      <c r="A88" s="16" t="s">
        <v>88</v>
      </c>
      <c r="B88" s="17">
        <v>159.1</v>
      </c>
      <c r="C88" s="17">
        <v>159.1</v>
      </c>
      <c r="D88" s="26">
        <v>0</v>
      </c>
      <c r="E88" s="26">
        <v>159.1</v>
      </c>
    </row>
    <row r="89" spans="1:5" x14ac:dyDescent="0.25">
      <c r="A89" s="16" t="s">
        <v>89</v>
      </c>
      <c r="B89" s="17">
        <v>1678.3</v>
      </c>
      <c r="C89" s="17">
        <v>1678.3</v>
      </c>
      <c r="D89" s="26">
        <v>0</v>
      </c>
      <c r="E89" s="26">
        <v>1678.3</v>
      </c>
    </row>
    <row r="90" spans="1:5" x14ac:dyDescent="0.25">
      <c r="A90" s="16" t="s">
        <v>90</v>
      </c>
      <c r="B90" s="17">
        <v>59487.4</v>
      </c>
      <c r="C90" s="17">
        <v>59487.4</v>
      </c>
      <c r="D90" s="26">
        <v>0</v>
      </c>
      <c r="E90" s="26">
        <v>59472</v>
      </c>
    </row>
    <row r="91" spans="1:5" x14ac:dyDescent="0.25">
      <c r="A91" s="19" t="s">
        <v>91</v>
      </c>
      <c r="B91" s="20">
        <f t="shared" ref="B91:E91" si="19">B92</f>
        <v>84004.5</v>
      </c>
      <c r="C91" s="20">
        <f t="shared" si="19"/>
        <v>50806.8</v>
      </c>
      <c r="D91" s="20">
        <f t="shared" si="19"/>
        <v>82370.2</v>
      </c>
      <c r="E91" s="20">
        <f t="shared" si="19"/>
        <v>81644.800000000003</v>
      </c>
    </row>
    <row r="92" spans="1:5" x14ac:dyDescent="0.25">
      <c r="A92" s="16" t="s">
        <v>92</v>
      </c>
      <c r="B92" s="17">
        <v>84004.5</v>
      </c>
      <c r="C92" s="17">
        <v>50806.8</v>
      </c>
      <c r="D92" s="26">
        <v>82370.2</v>
      </c>
      <c r="E92" s="26">
        <v>81644.800000000003</v>
      </c>
    </row>
    <row r="93" spans="1:5" x14ac:dyDescent="0.25">
      <c r="A93" s="19" t="s">
        <v>93</v>
      </c>
      <c r="B93" s="19"/>
      <c r="C93" s="19"/>
      <c r="D93" s="19"/>
      <c r="E93" s="19"/>
    </row>
    <row r="94" spans="1:5" x14ac:dyDescent="0.25">
      <c r="A94" s="19" t="s">
        <v>94</v>
      </c>
      <c r="B94" s="20">
        <f t="shared" ref="B94:E94" si="20">B95+B96+B97+B98</f>
        <v>24441.200000000001</v>
      </c>
      <c r="C94" s="20">
        <f t="shared" si="20"/>
        <v>22376.3</v>
      </c>
      <c r="D94" s="20">
        <f t="shared" si="20"/>
        <v>2064.9</v>
      </c>
      <c r="E94" s="20">
        <f t="shared" si="20"/>
        <v>23459.8</v>
      </c>
    </row>
    <row r="95" spans="1:5" x14ac:dyDescent="0.25">
      <c r="A95" s="16" t="s">
        <v>95</v>
      </c>
      <c r="B95" s="17">
        <v>3226.2</v>
      </c>
      <c r="C95" s="17">
        <v>1752.3</v>
      </c>
      <c r="D95" s="26">
        <v>1473.9</v>
      </c>
      <c r="E95" s="26">
        <v>3225.7</v>
      </c>
    </row>
    <row r="96" spans="1:5" x14ac:dyDescent="0.25">
      <c r="A96" s="16" t="s">
        <v>96</v>
      </c>
      <c r="B96" s="17">
        <v>11833.2</v>
      </c>
      <c r="C96" s="17">
        <v>11242.2</v>
      </c>
      <c r="D96" s="26">
        <v>591</v>
      </c>
      <c r="E96" s="26">
        <v>11636.3</v>
      </c>
    </row>
    <row r="97" spans="1:5" x14ac:dyDescent="0.25">
      <c r="A97" s="16" t="s">
        <v>97</v>
      </c>
      <c r="B97" s="17">
        <v>9196.2999999999993</v>
      </c>
      <c r="C97" s="17">
        <v>9196.2999999999993</v>
      </c>
      <c r="D97" s="26">
        <v>0</v>
      </c>
      <c r="E97" s="26">
        <v>8412.2999999999993</v>
      </c>
    </row>
    <row r="98" spans="1:5" x14ac:dyDescent="0.25">
      <c r="A98" s="16" t="s">
        <v>98</v>
      </c>
      <c r="B98" s="17">
        <v>185.5</v>
      </c>
      <c r="C98" s="17">
        <v>185.5</v>
      </c>
      <c r="D98" s="26">
        <v>0</v>
      </c>
      <c r="E98" s="26">
        <v>185.5</v>
      </c>
    </row>
    <row r="99" spans="1:5" x14ac:dyDescent="0.25">
      <c r="A99" s="19" t="s">
        <v>99</v>
      </c>
      <c r="B99" s="20">
        <f t="shared" ref="B99:E99" si="21">B100+B101+B102</f>
        <v>28904.800000000003</v>
      </c>
      <c r="C99" s="20">
        <f t="shared" si="21"/>
        <v>28902.5</v>
      </c>
      <c r="D99" s="20">
        <f t="shared" si="21"/>
        <v>2.2999999999999998</v>
      </c>
      <c r="E99" s="20">
        <f t="shared" si="21"/>
        <v>22392</v>
      </c>
    </row>
    <row r="100" spans="1:5" x14ac:dyDescent="0.25">
      <c r="A100" s="16" t="s">
        <v>100</v>
      </c>
      <c r="B100" s="17">
        <v>383.6</v>
      </c>
      <c r="C100" s="17">
        <v>381.3</v>
      </c>
      <c r="D100" s="26">
        <v>2.2999999999999998</v>
      </c>
      <c r="E100" s="26">
        <v>383.6</v>
      </c>
    </row>
    <row r="101" spans="1:5" x14ac:dyDescent="0.25">
      <c r="A101" s="16" t="s">
        <v>101</v>
      </c>
      <c r="B101" s="17">
        <v>8495</v>
      </c>
      <c r="C101" s="17">
        <v>8495</v>
      </c>
      <c r="D101" s="26">
        <v>0</v>
      </c>
      <c r="E101" s="26">
        <v>8495</v>
      </c>
    </row>
    <row r="102" spans="1:5" x14ac:dyDescent="0.25">
      <c r="A102" s="16" t="s">
        <v>102</v>
      </c>
      <c r="B102" s="17">
        <v>20026.2</v>
      </c>
      <c r="C102" s="17">
        <v>20026.2</v>
      </c>
      <c r="D102" s="26">
        <v>0</v>
      </c>
      <c r="E102" s="26">
        <v>13513.4</v>
      </c>
    </row>
    <row r="103" spans="1:5" ht="23.25" x14ac:dyDescent="0.25">
      <c r="A103" s="19" t="s">
        <v>103</v>
      </c>
      <c r="B103" s="20">
        <f t="shared" ref="B103:E103" si="22">B104</f>
        <v>1113.5</v>
      </c>
      <c r="C103" s="20">
        <f t="shared" si="22"/>
        <v>1113.5</v>
      </c>
      <c r="D103" s="20">
        <f t="shared" si="22"/>
        <v>793</v>
      </c>
      <c r="E103" s="20">
        <f t="shared" si="22"/>
        <v>1113.5</v>
      </c>
    </row>
    <row r="104" spans="1:5" ht="23.25" x14ac:dyDescent="0.25">
      <c r="A104" s="16" t="s">
        <v>104</v>
      </c>
      <c r="B104" s="17">
        <v>1113.5</v>
      </c>
      <c r="C104" s="17">
        <v>1113.5</v>
      </c>
      <c r="D104" s="26">
        <v>793</v>
      </c>
      <c r="E104" s="26">
        <v>1113.5</v>
      </c>
    </row>
    <row r="105" spans="1:5" ht="23.25" x14ac:dyDescent="0.25">
      <c r="A105" s="19" t="s">
        <v>105</v>
      </c>
      <c r="B105" s="20">
        <f t="shared" ref="B105:E105" si="23">B106+B107+B108</f>
        <v>0</v>
      </c>
      <c r="C105" s="20">
        <f t="shared" si="23"/>
        <v>23922.5</v>
      </c>
      <c r="D105" s="20">
        <f t="shared" si="23"/>
        <v>46.4</v>
      </c>
      <c r="E105" s="20">
        <f t="shared" si="23"/>
        <v>0</v>
      </c>
    </row>
    <row r="106" spans="1:5" ht="34.5" x14ac:dyDescent="0.25">
      <c r="A106" s="16" t="s">
        <v>106</v>
      </c>
      <c r="B106" s="17">
        <v>0</v>
      </c>
      <c r="C106" s="17">
        <v>9348</v>
      </c>
      <c r="D106" s="26">
        <v>0</v>
      </c>
      <c r="E106" s="26">
        <v>0</v>
      </c>
    </row>
    <row r="107" spans="1:5" x14ac:dyDescent="0.25">
      <c r="A107" s="16" t="s">
        <v>107</v>
      </c>
      <c r="B107" s="17">
        <v>0</v>
      </c>
      <c r="C107" s="17">
        <v>2169</v>
      </c>
      <c r="D107" s="26">
        <v>0</v>
      </c>
      <c r="E107" s="26">
        <v>0</v>
      </c>
    </row>
    <row r="108" spans="1:5" ht="34.5" x14ac:dyDescent="0.25">
      <c r="A108" s="16" t="s">
        <v>108</v>
      </c>
      <c r="B108" s="17">
        <v>0</v>
      </c>
      <c r="C108" s="17">
        <v>12405.5</v>
      </c>
      <c r="D108" s="26">
        <v>46.4</v>
      </c>
      <c r="E108" s="26">
        <v>0</v>
      </c>
    </row>
    <row r="109" spans="1:5" x14ac:dyDescent="0.25">
      <c r="A109" s="27" t="s">
        <v>109</v>
      </c>
      <c r="B109" s="28">
        <f t="shared" ref="B109:E109" si="24">B6-B62</f>
        <v>-11357.899999999907</v>
      </c>
      <c r="C109" s="28">
        <f t="shared" si="24"/>
        <v>-1716.5999999999185</v>
      </c>
      <c r="D109" s="28">
        <f t="shared" si="24"/>
        <v>-9641.1999999999825</v>
      </c>
      <c r="E109" s="28">
        <f t="shared" si="24"/>
        <v>-1151.5000000002328</v>
      </c>
    </row>
    <row r="110" spans="1:5" x14ac:dyDescent="0.25">
      <c r="A110" s="27" t="s">
        <v>110</v>
      </c>
      <c r="B110" s="29">
        <f t="shared" ref="B110:E110" si="25">-B109/B7*100</f>
        <v>5.284735179300065</v>
      </c>
      <c r="C110" s="29">
        <f t="shared" si="25"/>
        <v>1.3824038655123161</v>
      </c>
      <c r="D110" s="29">
        <f t="shared" si="25"/>
        <v>10.532571528452957</v>
      </c>
      <c r="E110" s="29">
        <f t="shared" si="25"/>
        <v>0.52271079680383026</v>
      </c>
    </row>
    <row r="111" spans="1:5" ht="23.25" x14ac:dyDescent="0.25">
      <c r="A111" s="30" t="s">
        <v>111</v>
      </c>
      <c r="B111" s="31">
        <v>12473.2</v>
      </c>
      <c r="C111" s="31">
        <v>-387.4</v>
      </c>
      <c r="D111" s="32">
        <v>12860.5</v>
      </c>
      <c r="E111" s="32">
        <v>10219.5</v>
      </c>
    </row>
    <row r="112" spans="1:5" ht="23.25" x14ac:dyDescent="0.25">
      <c r="A112" s="30" t="s">
        <v>112</v>
      </c>
      <c r="B112" s="31"/>
      <c r="C112" s="31"/>
      <c r="D112" s="32"/>
      <c r="E112" s="32"/>
    </row>
    <row r="113" spans="1:5" ht="23.25" x14ac:dyDescent="0.25">
      <c r="A113" s="16" t="s">
        <v>113</v>
      </c>
      <c r="B113" s="17">
        <v>0</v>
      </c>
      <c r="C113" s="17">
        <v>0</v>
      </c>
      <c r="D113" s="26">
        <v>10790.7</v>
      </c>
      <c r="E113" s="26">
        <v>0</v>
      </c>
    </row>
    <row r="114" spans="1:5" ht="23.25" x14ac:dyDescent="0.25">
      <c r="A114" s="30" t="s">
        <v>114</v>
      </c>
      <c r="B114" s="33">
        <f t="shared" ref="B114:E114" si="26">B115+B116</f>
        <v>1682.5</v>
      </c>
      <c r="C114" s="33">
        <f t="shared" si="26"/>
        <v>1682.5</v>
      </c>
      <c r="D114" s="33">
        <f t="shared" si="26"/>
        <v>2069.7999999999993</v>
      </c>
      <c r="E114" s="33">
        <f t="shared" si="26"/>
        <v>10145.6</v>
      </c>
    </row>
    <row r="115" spans="1:5" ht="34.5" x14ac:dyDescent="0.25">
      <c r="A115" s="16" t="s">
        <v>115</v>
      </c>
      <c r="B115" s="17">
        <v>12485</v>
      </c>
      <c r="C115" s="17">
        <v>12485</v>
      </c>
      <c r="D115" s="26">
        <v>15088</v>
      </c>
      <c r="E115" s="26">
        <v>12485</v>
      </c>
    </row>
    <row r="116" spans="1:5" ht="34.5" x14ac:dyDescent="0.25">
      <c r="A116" s="16" t="s">
        <v>116</v>
      </c>
      <c r="B116" s="17">
        <v>-10802.5</v>
      </c>
      <c r="C116" s="17">
        <v>-10802.5</v>
      </c>
      <c r="D116" s="26">
        <v>-13018.2</v>
      </c>
      <c r="E116" s="26">
        <v>-2339.4</v>
      </c>
    </row>
    <row r="117" spans="1:5" ht="23.25" x14ac:dyDescent="0.25">
      <c r="A117" s="30" t="s">
        <v>117</v>
      </c>
      <c r="B117" s="33">
        <f t="shared" ref="B117:E117" si="27">B118+B119+B120</f>
        <v>0</v>
      </c>
      <c r="C117" s="33">
        <f t="shared" si="27"/>
        <v>-2069.7999999999993</v>
      </c>
      <c r="D117" s="33">
        <f t="shared" si="27"/>
        <v>0</v>
      </c>
      <c r="E117" s="33">
        <f t="shared" si="27"/>
        <v>73.900000000000006</v>
      </c>
    </row>
    <row r="118" spans="1:5" ht="23.25" x14ac:dyDescent="0.25">
      <c r="A118" s="16" t="s">
        <v>118</v>
      </c>
      <c r="B118" s="17">
        <v>0</v>
      </c>
      <c r="C118" s="17">
        <v>0</v>
      </c>
      <c r="D118" s="26">
        <v>0</v>
      </c>
      <c r="E118" s="26">
        <v>73.900000000000006</v>
      </c>
    </row>
    <row r="119" spans="1:5" ht="34.5" x14ac:dyDescent="0.25">
      <c r="A119" s="16" t="s">
        <v>119</v>
      </c>
      <c r="B119" s="17">
        <v>0</v>
      </c>
      <c r="C119" s="17">
        <v>13018.2</v>
      </c>
      <c r="D119" s="26">
        <v>0</v>
      </c>
      <c r="E119" s="26">
        <v>0</v>
      </c>
    </row>
    <row r="120" spans="1:5" ht="23.25" x14ac:dyDescent="0.25">
      <c r="A120" s="16" t="s">
        <v>120</v>
      </c>
      <c r="B120" s="17">
        <v>0</v>
      </c>
      <c r="C120" s="17">
        <v>-15088</v>
      </c>
      <c r="D120" s="26">
        <v>0</v>
      </c>
      <c r="E120" s="26">
        <v>0</v>
      </c>
    </row>
    <row r="121" spans="1:5" x14ac:dyDescent="0.25">
      <c r="A121" s="34" t="s">
        <v>121</v>
      </c>
      <c r="B121" s="35">
        <f t="shared" ref="B121:E121" si="28">B122+B123</f>
        <v>307</v>
      </c>
      <c r="C121" s="35">
        <f t="shared" si="28"/>
        <v>3526.2999999999302</v>
      </c>
      <c r="D121" s="35">
        <f t="shared" si="28"/>
        <v>-3219.3999999999942</v>
      </c>
      <c r="E121" s="35">
        <f t="shared" si="28"/>
        <v>-7645.7000000000698</v>
      </c>
    </row>
    <row r="122" spans="1:5" x14ac:dyDescent="0.25">
      <c r="A122" s="16" t="s">
        <v>122</v>
      </c>
      <c r="B122" s="17">
        <v>-653301.9</v>
      </c>
      <c r="C122" s="17">
        <v>-548703.9</v>
      </c>
      <c r="D122" s="26">
        <v>-243763</v>
      </c>
      <c r="E122" s="26">
        <v>-648526.4</v>
      </c>
    </row>
    <row r="123" spans="1:5" ht="15.75" thickBot="1" x14ac:dyDescent="0.3">
      <c r="A123" s="36" t="s">
        <v>123</v>
      </c>
      <c r="B123" s="37">
        <v>653608.9</v>
      </c>
      <c r="C123" s="37">
        <v>552230.19999999995</v>
      </c>
      <c r="D123" s="38">
        <v>240543.6</v>
      </c>
      <c r="E123" s="38">
        <v>640880.69999999995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2014-02-11T11:41:50Z</dcterms:modified>
</cp:coreProperties>
</file>