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22" i="1" l="1"/>
  <c r="C122" i="1"/>
  <c r="B122" i="1"/>
  <c r="D118" i="1"/>
  <c r="C118" i="1"/>
  <c r="B118" i="1"/>
  <c r="D115" i="1"/>
  <c r="C115" i="1"/>
  <c r="B115" i="1"/>
  <c r="B106" i="1"/>
  <c r="D104" i="1"/>
  <c r="C104" i="1"/>
  <c r="B104" i="1"/>
  <c r="D100" i="1"/>
  <c r="C100" i="1"/>
  <c r="B100" i="1"/>
  <c r="D95" i="1"/>
  <c r="C95" i="1"/>
  <c r="B95" i="1"/>
  <c r="D92" i="1"/>
  <c r="C92" i="1"/>
  <c r="B92" i="1"/>
  <c r="D86" i="1"/>
  <c r="C86" i="1"/>
  <c r="B86" i="1"/>
  <c r="D81" i="1"/>
  <c r="C81" i="1"/>
  <c r="B81" i="1"/>
  <c r="D77" i="1"/>
  <c r="C77" i="1"/>
  <c r="B77" i="1"/>
  <c r="D73" i="1"/>
  <c r="C73" i="1"/>
  <c r="B73" i="1"/>
  <c r="D71" i="1"/>
  <c r="C71" i="1"/>
  <c r="B71" i="1"/>
  <c r="D64" i="1"/>
  <c r="C64" i="1"/>
  <c r="B64" i="1"/>
  <c r="D63" i="1"/>
  <c r="C63" i="1"/>
  <c r="B63" i="1"/>
  <c r="D53" i="1"/>
  <c r="C53" i="1"/>
  <c r="B53" i="1"/>
  <c r="D45" i="1"/>
  <c r="C45" i="1"/>
  <c r="B45" i="1"/>
  <c r="D33" i="1"/>
  <c r="C33" i="1"/>
  <c r="B33" i="1"/>
  <c r="D29" i="1"/>
  <c r="D28" i="1" s="1"/>
  <c r="C29" i="1"/>
  <c r="B29" i="1"/>
  <c r="B28" i="1" s="1"/>
  <c r="C28" i="1"/>
  <c r="D21" i="1"/>
  <c r="C21" i="1"/>
  <c r="B21" i="1"/>
  <c r="D16" i="1"/>
  <c r="C16" i="1"/>
  <c r="B16" i="1"/>
  <c r="D12" i="1"/>
  <c r="C12" i="1"/>
  <c r="B12" i="1"/>
  <c r="D9" i="1"/>
  <c r="C9" i="1"/>
  <c r="C8" i="1" s="1"/>
  <c r="C7" i="1" s="1"/>
  <c r="C6" i="1" s="1"/>
  <c r="C110" i="1" s="1"/>
  <c r="C111" i="1" s="1"/>
  <c r="B9" i="1"/>
  <c r="D8" i="1"/>
  <c r="D7" i="1" s="1"/>
  <c r="D6" i="1" s="1"/>
  <c r="D110" i="1" s="1"/>
  <c r="D111" i="1" s="1"/>
  <c r="B8" i="1"/>
  <c r="B7" i="1" s="1"/>
  <c r="B6" i="1" s="1"/>
  <c r="B110" i="1" s="1"/>
  <c r="B111" i="1" s="1"/>
</calcChain>
</file>

<file path=xl/sharedStrings.xml><?xml version="1.0" encoding="utf-8"?>
<sst xmlns="http://schemas.openxmlformats.org/spreadsheetml/2006/main" count="124" uniqueCount="124">
  <si>
    <t xml:space="preserve">Месячный отчет об  исполнении консолидированного бюджета  Хохольского района на  01.02.2014 г.    </t>
  </si>
  <si>
    <t>Наименование показателя</t>
  </si>
  <si>
    <t>ИСПОЛHЕHО С НАЧАЛА ГОДА КОНСОЛИДИР на 01.02.2014г</t>
  </si>
  <si>
    <t>ИСПОЛHЕHО С НАЧАЛА ГОДА РАЙОН на 01.02.2014 г</t>
  </si>
  <si>
    <t>ИСПОЛHЕHО С НАЧАЛА ГОДА ПОСЕЛЕНИЯ на 01.02.2014г</t>
  </si>
  <si>
    <t>Доходы бюджета - Всего</t>
  </si>
  <si>
    <t>ИТОГО СОБСТВЕННЫХ ДОХОДОВ</t>
  </si>
  <si>
    <t>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</si>
  <si>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</si>
  <si>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</si>
  <si>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</si>
  <si>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</si>
  <si>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</si>
  <si>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</si>
  <si>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</si>
  <si>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</si>
  <si>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</si>
  <si>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</si>
  <si>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</si>
  <si>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</si>
  <si>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</si>
  <si>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</si>
  <si>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</si>
  <si>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</si>
  <si>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</si>
  <si>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</si>
  <si>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</si>
  <si>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</si>
  <si>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</si>
  <si>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</si>
  <si>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</si>
  <si>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</si>
  <si>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Субсидии бюджетам бюджетной системы  Российской Федерации (межбюджетные субсидии)</t>
  </si>
  <si>
    <t>Субсидии бюджетам на обеспечение жильем молодых семей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</si>
  <si>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</si>
  <si>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Субсидии бюджетам на реализацию федеральных целевых программ</t>
  </si>
  <si>
    <t>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</si>
  <si>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>Субсидии бюджетам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</si>
  <si>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</si>
  <si>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</si>
  <si>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</si>
  <si>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Субсидии бюджетам на модернизацию региональных систем общего образования</t>
  </si>
  <si>
    <t>Субсидии бюджетам на модернизацию региональных систем дошкольного образования</t>
  </si>
  <si>
    <t>Прочие субсидии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</si>
  <si>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</si>
  <si>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</si>
  <si>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</si>
  <si>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образований на ежемесячное денежное вознаграждение за классное руководство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</si>
  <si>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</si>
  <si>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</si>
  <si>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</si>
  <si>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Прочие субвенции</t>
  </si>
  <si>
    <t>Иные межбюджетные трансферты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</si>
  <si>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</si>
  <si>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</si>
  <si>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</si>
  <si>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</si>
  <si>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</si>
  <si>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>Прочие межбюджетные трансферты, передаваемые бюджетам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</si>
  <si>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</si>
  <si>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</si>
  <si>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</si>
  <si>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Расходы бюджета - ИТОГО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</si>
  <si>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</si>
  <si>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</si>
  <si>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</si>
  <si>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</si>
  <si>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</si>
  <si>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</si>
  <si>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</si>
  <si>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</si>
  <si>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</si>
  <si>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</si>
  <si>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</si>
  <si>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</si>
  <si>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</si>
  <si>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</si>
  <si>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</si>
  <si>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</si>
  <si>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</si>
  <si>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</si>
  <si>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</si>
  <si>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</si>
  <si>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</si>
  <si>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</si>
  <si>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</si>
  <si>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</si>
  <si>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</si>
  <si>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</si>
  <si>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</si>
  <si>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</si>
  <si>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</si>
  <si>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</si>
  <si>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Здравоохранение и спорт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</si>
  <si>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</si>
  <si>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</si>
  <si>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</si>
  <si>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</si>
  <si>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</si>
  <si>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</si>
  <si>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</si>
  <si>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</si>
  <si>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</si>
  <si>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</si>
  <si>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</si>
  <si>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</si>
  <si>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</si>
  <si>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</si>
  <si>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бюджетам субъектов Российской Федерации и муниципальных образований общего характера</t>
  </si>
  <si>
    <t>Результат исполнения бюджета (дефицит "--", профицит "+")</t>
  </si>
  <si>
    <t>Процент дефицита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</si>
  <si>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</si>
  <si>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</si>
  <si>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</si>
  <si>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</si>
  <si>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</si>
  <si>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</si>
  <si>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</si>
  <si>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Возврат бюджетных кредитов, предоставленных юридическим лицам  в валюте Российской Федерации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</si>
  <si>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</si>
  <si>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Предоставление бюджетных кредитов внутри страны в валюте Российской Федерации</t>
  </si>
  <si>
    <t>Изменение остатков средств</t>
  </si>
  <si>
    <t>Увеличение остатков средств бюджетов</t>
  </si>
  <si>
    <t>Уменьшение остатков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</si>
</sst>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9CCFF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339966"/>
        <bgColor rgb="FF000000"/>
      </patternFill>
    </fill>
    <fill>
      <patternFill patternType="solid">
        <fgColor rgb="FFFFFF99"/>
        <bgColor rgb="FF000000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49" fontId="4" fillId="0" borderId="2" xfId="0" applyNumberFormat="1" applyFont="1" applyFill="1" applyBorder="1" applyAlignment="1" applyProtection="1">
      <alignment vertical="center" wrapText="1"/>
      <protection locked="0"/>
    </xf>
    <xf numFmtId="49" fontId="4" fillId="0" borderId="3" xfId="0" applyNumberFormat="1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 applyProtection="1">
      <alignment horizontal="left" wrapText="1"/>
      <protection locked="0"/>
    </xf>
    <xf numFmtId="164" fontId="5" fillId="0" borderId="4" xfId="0" applyNumberFormat="1" applyFont="1" applyFill="1" applyBorder="1" applyAlignment="1" applyProtection="1">
      <alignment horizontal="right" wrapText="1"/>
    </xf>
    <xf numFmtId="164" fontId="5" fillId="0" borderId="5" xfId="0" applyNumberFormat="1" applyFont="1" applyFill="1" applyBorder="1" applyAlignment="1" applyProtection="1">
      <alignment horizontal="right" wrapText="1"/>
    </xf>
    <xf numFmtId="0" fontId="3" fillId="2" borderId="6" xfId="0" applyFont="1" applyFill="1" applyBorder="1" applyAlignment="1" applyProtection="1">
      <alignment horizontal="left" wrapText="1"/>
      <protection locked="0"/>
    </xf>
    <xf numFmtId="164" fontId="3" fillId="2" borderId="7" xfId="0" applyNumberFormat="1" applyFont="1" applyFill="1" applyBorder="1" applyAlignment="1" applyProtection="1">
      <alignment horizontal="right" wrapText="1"/>
    </xf>
    <xf numFmtId="164" fontId="3" fillId="2" borderId="8" xfId="0" applyNumberFormat="1" applyFont="1" applyFill="1" applyBorder="1" applyAlignment="1" applyProtection="1">
      <alignment horizontal="right" wrapText="1"/>
    </xf>
    <xf numFmtId="0" fontId="3" fillId="2" borderId="9" xfId="0" applyFont="1" applyFill="1" applyBorder="1" applyAlignment="1" applyProtection="1">
      <alignment horizontal="left" wrapText="1"/>
      <protection locked="0"/>
    </xf>
    <xf numFmtId="164" fontId="3" fillId="2" borderId="10" xfId="0" applyNumberFormat="1" applyFont="1" applyFill="1" applyBorder="1" applyAlignment="1" applyProtection="1">
      <alignment horizontal="right" wrapText="1"/>
    </xf>
    <xf numFmtId="164" fontId="3" fillId="2" borderId="11" xfId="0" applyNumberFormat="1" applyFont="1" applyFill="1" applyBorder="1" applyAlignment="1" applyProtection="1">
      <alignment horizontal="right" wrapText="1"/>
    </xf>
    <xf numFmtId="0" fontId="1" fillId="3" borderId="12" xfId="0" applyFont="1" applyFill="1" applyBorder="1" applyAlignment="1" applyProtection="1">
      <alignment horizontal="left" wrapText="1"/>
      <protection locked="0"/>
    </xf>
    <xf numFmtId="164" fontId="1" fillId="3" borderId="10" xfId="0" applyNumberFormat="1" applyFont="1" applyFill="1" applyBorder="1" applyAlignment="1" applyProtection="1">
      <alignment horizontal="right" wrapText="1"/>
    </xf>
    <xf numFmtId="164" fontId="1" fillId="3" borderId="11" xfId="0" applyNumberFormat="1" applyFont="1" applyFill="1" applyBorder="1" applyAlignment="1" applyProtection="1">
      <alignment horizontal="right" wrapText="1"/>
    </xf>
    <xf numFmtId="0" fontId="1" fillId="0" borderId="9" xfId="0" applyFont="1" applyFill="1" applyBorder="1" applyAlignment="1" applyProtection="1">
      <alignment horizontal="left" wrapText="1"/>
      <protection locked="0"/>
    </xf>
    <xf numFmtId="164" fontId="1" fillId="0" borderId="10" xfId="0" applyNumberFormat="1" applyFont="1" applyFill="1" applyBorder="1" applyAlignment="1" applyProtection="1">
      <alignment horizontal="right" wrapText="1"/>
      <protection locked="0"/>
    </xf>
    <xf numFmtId="164" fontId="1" fillId="0" borderId="11" xfId="0" applyNumberFormat="1" applyFont="1" applyFill="1" applyBorder="1" applyAlignment="1" applyProtection="1">
      <alignment horizontal="right" wrapText="1"/>
      <protection locked="0"/>
    </xf>
    <xf numFmtId="0" fontId="1" fillId="3" borderId="9" xfId="0" applyFont="1" applyFill="1" applyBorder="1" applyAlignment="1" applyProtection="1">
      <alignment horizontal="left" wrapText="1"/>
      <protection locked="0"/>
    </xf>
    <xf numFmtId="164" fontId="1" fillId="3" borderId="10" xfId="0" applyNumberFormat="1" applyFont="1" applyFill="1" applyBorder="1" applyAlignment="1" applyProtection="1">
      <alignment horizontal="right" wrapText="1"/>
      <protection locked="0"/>
    </xf>
    <xf numFmtId="164" fontId="1" fillId="3" borderId="11" xfId="0" applyNumberFormat="1" applyFont="1" applyFill="1" applyBorder="1" applyAlignment="1" applyProtection="1">
      <alignment horizontal="right" wrapText="1"/>
      <protection locked="0"/>
    </xf>
    <xf numFmtId="164" fontId="3" fillId="2" borderId="10" xfId="0" applyNumberFormat="1" applyFont="1" applyFill="1" applyBorder="1" applyAlignment="1" applyProtection="1">
      <alignment horizontal="right" wrapText="1"/>
      <protection locked="0"/>
    </xf>
    <xf numFmtId="164" fontId="3" fillId="2" borderId="11" xfId="0" applyNumberFormat="1" applyFont="1" applyFill="1" applyBorder="1" applyAlignment="1" applyProtection="1">
      <alignment horizontal="right" wrapText="1"/>
      <protection locked="0"/>
    </xf>
    <xf numFmtId="0" fontId="3" fillId="3" borderId="9" xfId="0" applyFont="1" applyFill="1" applyBorder="1" applyAlignment="1" applyProtection="1">
      <alignment horizontal="left" wrapText="1"/>
      <protection locked="0"/>
    </xf>
    <xf numFmtId="164" fontId="3" fillId="3" borderId="10" xfId="0" applyNumberFormat="1" applyFont="1" applyFill="1" applyBorder="1" applyAlignment="1" applyProtection="1">
      <alignment horizontal="right" wrapText="1"/>
    </xf>
    <xf numFmtId="164" fontId="3" fillId="3" borderId="10" xfId="0" applyNumberFormat="1" applyFont="1" applyFill="1" applyBorder="1" applyAlignment="1" applyProtection="1">
      <alignment horizontal="right" wrapText="1"/>
      <protection locked="0"/>
    </xf>
    <xf numFmtId="164" fontId="3" fillId="3" borderId="11" xfId="0" applyNumberFormat="1" applyFont="1" applyFill="1" applyBorder="1" applyAlignment="1" applyProtection="1">
      <alignment horizontal="right" wrapText="1"/>
      <protection locked="0"/>
    </xf>
    <xf numFmtId="164" fontId="3" fillId="3" borderId="11" xfId="0" applyNumberFormat="1" applyFont="1" applyFill="1" applyBorder="1" applyAlignment="1" applyProtection="1">
      <alignment horizontal="right" wrapText="1"/>
    </xf>
    <xf numFmtId="0" fontId="3" fillId="3" borderId="13" xfId="0" applyFont="1" applyFill="1" applyBorder="1" applyAlignment="1" applyProtection="1">
      <alignment horizontal="left" wrapText="1"/>
      <protection locked="0"/>
    </xf>
    <xf numFmtId="164" fontId="1" fillId="3" borderId="14" xfId="0" applyNumberFormat="1" applyFont="1" applyFill="1" applyBorder="1" applyAlignment="1" applyProtection="1">
      <alignment horizontal="right" wrapText="1"/>
      <protection locked="0"/>
    </xf>
    <xf numFmtId="164" fontId="1" fillId="3" borderId="15" xfId="0" applyNumberFormat="1" applyFont="1" applyFill="1" applyBorder="1" applyAlignment="1" applyProtection="1">
      <alignment horizontal="right" wrapText="1"/>
      <protection locked="0"/>
    </xf>
    <xf numFmtId="0" fontId="5" fillId="0" borderId="16" xfId="0" applyFont="1" applyFill="1" applyBorder="1" applyAlignment="1" applyProtection="1">
      <alignment horizontal="left" wrapText="1"/>
      <protection locked="0"/>
    </xf>
    <xf numFmtId="164" fontId="5" fillId="0" borderId="17" xfId="0" applyNumberFormat="1" applyFont="1" applyFill="1" applyBorder="1" applyAlignment="1" applyProtection="1">
      <alignment horizontal="right" wrapText="1"/>
    </xf>
    <xf numFmtId="164" fontId="5" fillId="0" borderId="18" xfId="0" applyNumberFormat="1" applyFont="1" applyFill="1" applyBorder="1" applyAlignment="1" applyProtection="1">
      <alignment horizontal="right" wrapText="1"/>
    </xf>
    <xf numFmtId="0" fontId="3" fillId="3" borderId="19" xfId="0" applyFont="1" applyFill="1" applyBorder="1" applyAlignment="1" applyProtection="1">
      <alignment horizontal="left" wrapText="1"/>
      <protection locked="0"/>
    </xf>
    <xf numFmtId="164" fontId="3" fillId="3" borderId="20" xfId="0" applyNumberFormat="1" applyFont="1" applyFill="1" applyBorder="1" applyAlignment="1" applyProtection="1">
      <alignment horizontal="right" wrapText="1"/>
    </xf>
    <xf numFmtId="164" fontId="3" fillId="3" borderId="21" xfId="0" applyNumberFormat="1" applyFont="1" applyFill="1" applyBorder="1" applyAlignment="1" applyProtection="1">
      <alignment horizontal="right" wrapText="1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0" borderId="11" xfId="0" applyNumberFormat="1" applyFont="1" applyFill="1" applyBorder="1" applyAlignment="1" applyProtection="1">
      <alignment horizontal="right"/>
      <protection locked="0"/>
    </xf>
    <xf numFmtId="0" fontId="3" fillId="3" borderId="12" xfId="0" applyFont="1" applyFill="1" applyBorder="1" applyAlignment="1" applyProtection="1">
      <alignment horizontal="left" wrapText="1"/>
      <protection locked="0"/>
    </xf>
    <xf numFmtId="0" fontId="1" fillId="4" borderId="9" xfId="0" applyFont="1" applyFill="1" applyBorder="1" applyAlignment="1" applyProtection="1">
      <alignment horizontal="left" wrapText="1"/>
      <protection locked="0"/>
    </xf>
    <xf numFmtId="164" fontId="1" fillId="4" borderId="22" xfId="0" applyNumberFormat="1" applyFont="1" applyFill="1" applyBorder="1" applyAlignment="1" applyProtection="1">
      <alignment horizontal="right" wrapText="1"/>
      <protection locked="0"/>
    </xf>
    <xf numFmtId="164" fontId="1" fillId="4" borderId="23" xfId="0" applyNumberFormat="1" applyFont="1" applyFill="1" applyBorder="1" applyAlignment="1" applyProtection="1">
      <alignment horizontal="right" wrapText="1"/>
      <protection locked="0"/>
    </xf>
    <xf numFmtId="164" fontId="1" fillId="4" borderId="10" xfId="0" applyNumberFormat="1" applyFont="1" applyFill="1" applyBorder="1" applyAlignment="1" applyProtection="1">
      <alignment horizontal="right" wrapText="1"/>
      <protection locked="0"/>
    </xf>
    <xf numFmtId="164" fontId="1" fillId="4" borderId="11" xfId="0" applyNumberFormat="1" applyFont="1" applyFill="1" applyBorder="1" applyAlignment="1" applyProtection="1">
      <alignment horizontal="right" wrapText="1"/>
      <protection locked="0"/>
    </xf>
    <xf numFmtId="0" fontId="3" fillId="5" borderId="9" xfId="0" applyFont="1" applyFill="1" applyBorder="1" applyAlignment="1" applyProtection="1">
      <alignment horizontal="left" wrapText="1"/>
      <protection locked="0"/>
    </xf>
    <xf numFmtId="164" fontId="3" fillId="5" borderId="10" xfId="0" applyNumberFormat="1" applyFont="1" applyFill="1" applyBorder="1" applyAlignment="1" applyProtection="1">
      <alignment horizontal="right"/>
      <protection locked="0"/>
    </xf>
    <xf numFmtId="164" fontId="3" fillId="5" borderId="11" xfId="0" applyNumberFormat="1" applyFont="1" applyFill="1" applyBorder="1" applyAlignment="1" applyProtection="1">
      <alignment horizontal="right"/>
      <protection locked="0"/>
    </xf>
    <xf numFmtId="164" fontId="3" fillId="5" borderId="10" xfId="0" applyNumberFormat="1" applyFont="1" applyFill="1" applyBorder="1" applyAlignment="1" applyProtection="1">
      <alignment horizontal="right" wrapText="1"/>
    </xf>
    <xf numFmtId="164" fontId="3" fillId="5" borderId="11" xfId="0" applyNumberFormat="1" applyFont="1" applyFill="1" applyBorder="1" applyAlignment="1" applyProtection="1">
      <alignment horizontal="right" wrapText="1"/>
    </xf>
    <xf numFmtId="0" fontId="3" fillId="4" borderId="9" xfId="0" applyFont="1" applyFill="1" applyBorder="1" applyAlignment="1" applyProtection="1">
      <alignment horizontal="left" wrapText="1"/>
      <protection locked="0"/>
    </xf>
    <xf numFmtId="164" fontId="3" fillId="4" borderId="10" xfId="0" applyNumberFormat="1" applyFont="1" applyFill="1" applyBorder="1" applyAlignment="1" applyProtection="1">
      <alignment horizontal="right" wrapText="1"/>
    </xf>
    <xf numFmtId="164" fontId="3" fillId="4" borderId="11" xfId="0" applyNumberFormat="1" applyFont="1" applyFill="1" applyBorder="1" applyAlignment="1" applyProtection="1">
      <alignment horizontal="right" wrapText="1"/>
    </xf>
    <xf numFmtId="0" fontId="1" fillId="0" borderId="24" xfId="0" applyFont="1" applyFill="1" applyBorder="1" applyAlignment="1" applyProtection="1">
      <alignment horizontal="left" wrapText="1"/>
      <protection locked="0"/>
    </xf>
    <xf numFmtId="164" fontId="1" fillId="0" borderId="25" xfId="0" applyNumberFormat="1" applyFont="1" applyFill="1" applyBorder="1" applyAlignment="1" applyProtection="1">
      <alignment horizontal="right"/>
      <protection locked="0"/>
    </xf>
    <xf numFmtId="164" fontId="1" fillId="0" borderId="26" xfId="0" applyNumberFormat="1" applyFont="1" applyFill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4"/>
  <sheetViews>
    <sheetView tabSelected="1" topLeftCell="A121" workbookViewId="0">
      <selection activeCell="A3" sqref="A3"/>
    </sheetView>
  </sheetViews>
  <sheetFormatPr defaultRowHeight="15" x14ac:dyDescent="0.25"/>
  <cols>
    <col min="1" max="1" width="47.7109375" customWidth="1"/>
    <col min="2" max="4" width="17.42578125" customWidth="1"/>
  </cols>
  <sheetData>
    <row r="1" spans="1:4" x14ac:dyDescent="0.25">
      <c r="A1" s="1"/>
      <c r="B1" s="1"/>
      <c r="C1" s="1"/>
      <c r="D1" s="1"/>
    </row>
    <row r="2" spans="1:4" ht="42" customHeight="1" x14ac:dyDescent="0.25">
      <c r="A2" s="2" t="s">
        <v>0</v>
      </c>
      <c r="B2" s="2"/>
      <c r="C2" s="2"/>
      <c r="D2" s="2"/>
    </row>
    <row r="3" spans="1:4" x14ac:dyDescent="0.25">
      <c r="A3" s="1"/>
      <c r="B3" s="3"/>
      <c r="C3" s="4"/>
      <c r="D3" s="5"/>
    </row>
    <row r="4" spans="1:4" ht="15.75" thickBot="1" x14ac:dyDescent="0.3">
      <c r="A4" s="1"/>
      <c r="B4" s="1"/>
      <c r="C4" s="1"/>
      <c r="D4" s="1"/>
    </row>
    <row r="5" spans="1:4" ht="45.75" thickBot="1" x14ac:dyDescent="0.3">
      <c r="A5" s="6" t="s">
        <v>1</v>
      </c>
      <c r="B5" s="7" t="s">
        <v>2</v>
      </c>
      <c r="C5" s="7" t="s">
        <v>3</v>
      </c>
      <c r="D5" s="8" t="s">
        <v>4</v>
      </c>
    </row>
    <row r="6" spans="1:4" ht="15.75" thickBot="1" x14ac:dyDescent="0.3">
      <c r="A6" s="9" t="s">
        <v>5</v>
      </c>
      <c r="B6" s="10">
        <f t="shared" ref="B6:D6" si="0">B7+B28+B60+B61+B62</f>
        <v>25087.599999999999</v>
      </c>
      <c r="C6" s="10">
        <f t="shared" si="0"/>
        <v>20521.100000000006</v>
      </c>
      <c r="D6" s="11">
        <f t="shared" si="0"/>
        <v>5747.6</v>
      </c>
    </row>
    <row r="7" spans="1:4" x14ac:dyDescent="0.25">
      <c r="A7" s="12" t="s">
        <v>6</v>
      </c>
      <c r="B7" s="13">
        <f t="shared" ref="B7:D7" si="1">B8+B21</f>
        <v>12257.000000000002</v>
      </c>
      <c r="C7" s="13">
        <f t="shared" si="1"/>
        <v>7653.2</v>
      </c>
      <c r="D7" s="14">
        <f t="shared" si="1"/>
        <v>4603.9000000000005</v>
      </c>
    </row>
    <row r="8" spans="1:4" x14ac:dyDescent="0.25">
      <c r="A8" s="15" t="s">
        <v>7</v>
      </c>
      <c r="B8" s="16">
        <f t="shared" ref="B8:D8" si="2">B9+B12+B16+B19+B20+B11</f>
        <v>8418.4000000000015</v>
      </c>
      <c r="C8" s="16">
        <f t="shared" si="2"/>
        <v>5317.4</v>
      </c>
      <c r="D8" s="17">
        <f t="shared" si="2"/>
        <v>3101.1000000000004</v>
      </c>
    </row>
    <row r="9" spans="1:4" x14ac:dyDescent="0.25">
      <c r="A9" s="18" t="s">
        <v>8</v>
      </c>
      <c r="B9" s="19">
        <f t="shared" ref="B9:D9" si="3">B10</f>
        <v>4795.3999999999996</v>
      </c>
      <c r="C9" s="19">
        <f t="shared" si="3"/>
        <v>3816.8</v>
      </c>
      <c r="D9" s="20">
        <f t="shared" si="3"/>
        <v>978.7</v>
      </c>
    </row>
    <row r="10" spans="1:4" x14ac:dyDescent="0.25">
      <c r="A10" s="21" t="s">
        <v>9</v>
      </c>
      <c r="B10" s="22">
        <v>4795.3999999999996</v>
      </c>
      <c r="C10" s="22">
        <v>3816.8</v>
      </c>
      <c r="D10" s="23">
        <v>978.7</v>
      </c>
    </row>
    <row r="11" spans="1:4" ht="23.25" x14ac:dyDescent="0.25">
      <c r="A11" s="24" t="s">
        <v>10</v>
      </c>
      <c r="B11" s="25">
        <v>0</v>
      </c>
      <c r="C11" s="25">
        <v>0</v>
      </c>
      <c r="D11" s="26">
        <v>0</v>
      </c>
    </row>
    <row r="12" spans="1:4" x14ac:dyDescent="0.25">
      <c r="A12" s="24" t="s">
        <v>11</v>
      </c>
      <c r="B12" s="19">
        <f t="shared" ref="B12:D12" si="4">B13+B14+B15</f>
        <v>1399.1</v>
      </c>
      <c r="C12" s="25">
        <f t="shared" si="4"/>
        <v>1399.1</v>
      </c>
      <c r="D12" s="26">
        <f t="shared" si="4"/>
        <v>0</v>
      </c>
    </row>
    <row r="13" spans="1:4" ht="23.25" x14ac:dyDescent="0.25">
      <c r="A13" s="21" t="s">
        <v>12</v>
      </c>
      <c r="B13" s="22">
        <v>1399.1</v>
      </c>
      <c r="C13" s="22">
        <v>1399.1</v>
      </c>
      <c r="D13" s="23">
        <v>0</v>
      </c>
    </row>
    <row r="14" spans="1:4" x14ac:dyDescent="0.25">
      <c r="A14" s="21" t="s">
        <v>13</v>
      </c>
      <c r="B14" s="22">
        <v>0</v>
      </c>
      <c r="C14" s="22">
        <v>0</v>
      </c>
      <c r="D14" s="23">
        <v>0</v>
      </c>
    </row>
    <row r="15" spans="1:4" ht="23.25" x14ac:dyDescent="0.25">
      <c r="A15" s="21" t="s">
        <v>14</v>
      </c>
      <c r="B15" s="22">
        <v>0</v>
      </c>
      <c r="C15" s="22">
        <v>0</v>
      </c>
      <c r="D15" s="23">
        <v>0</v>
      </c>
    </row>
    <row r="16" spans="1:4" x14ac:dyDescent="0.25">
      <c r="A16" s="24" t="s">
        <v>15</v>
      </c>
      <c r="B16" s="19">
        <f t="shared" ref="B16:D16" si="5">B17+B18</f>
        <v>2107.7000000000003</v>
      </c>
      <c r="C16" s="19">
        <f t="shared" si="5"/>
        <v>0</v>
      </c>
      <c r="D16" s="20">
        <f t="shared" si="5"/>
        <v>2107.7000000000003</v>
      </c>
    </row>
    <row r="17" spans="1:4" x14ac:dyDescent="0.25">
      <c r="A17" s="21" t="s">
        <v>16</v>
      </c>
      <c r="B17" s="22">
        <v>11.4</v>
      </c>
      <c r="C17" s="22">
        <v>0</v>
      </c>
      <c r="D17" s="23">
        <v>11.4</v>
      </c>
    </row>
    <row r="18" spans="1:4" x14ac:dyDescent="0.25">
      <c r="A18" s="21" t="s">
        <v>17</v>
      </c>
      <c r="B18" s="22">
        <v>2096.3000000000002</v>
      </c>
      <c r="C18" s="22">
        <v>0</v>
      </c>
      <c r="D18" s="23">
        <v>2096.3000000000002</v>
      </c>
    </row>
    <row r="19" spans="1:4" x14ac:dyDescent="0.25">
      <c r="A19" s="24" t="s">
        <v>18</v>
      </c>
      <c r="B19" s="25">
        <v>116.2</v>
      </c>
      <c r="C19" s="25">
        <v>101.5</v>
      </c>
      <c r="D19" s="26">
        <v>14.7</v>
      </c>
    </row>
    <row r="20" spans="1:4" ht="23.25" x14ac:dyDescent="0.25">
      <c r="A20" s="24" t="s">
        <v>19</v>
      </c>
      <c r="B20" s="25">
        <v>0</v>
      </c>
      <c r="C20" s="25">
        <v>0</v>
      </c>
      <c r="D20" s="26">
        <v>0</v>
      </c>
    </row>
    <row r="21" spans="1:4" x14ac:dyDescent="0.25">
      <c r="A21" s="15" t="s">
        <v>20</v>
      </c>
      <c r="B21" s="16">
        <f t="shared" ref="B21:D21" si="6">B22+B23+B24+B25+B26+B27</f>
        <v>3838.6000000000004</v>
      </c>
      <c r="C21" s="16">
        <f t="shared" si="6"/>
        <v>2335.8000000000002</v>
      </c>
      <c r="D21" s="17">
        <f t="shared" si="6"/>
        <v>1502.8</v>
      </c>
    </row>
    <row r="22" spans="1:4" ht="34.5" x14ac:dyDescent="0.25">
      <c r="A22" s="24" t="s">
        <v>21</v>
      </c>
      <c r="B22" s="25">
        <v>1548.8</v>
      </c>
      <c r="C22" s="25">
        <v>762.8</v>
      </c>
      <c r="D22" s="26">
        <v>786</v>
      </c>
    </row>
    <row r="23" spans="1:4" x14ac:dyDescent="0.25">
      <c r="A23" s="24" t="s">
        <v>22</v>
      </c>
      <c r="B23" s="25">
        <v>716.5</v>
      </c>
      <c r="C23" s="25">
        <v>716.5</v>
      </c>
      <c r="D23" s="26">
        <v>0</v>
      </c>
    </row>
    <row r="24" spans="1:4" ht="23.25" x14ac:dyDescent="0.25">
      <c r="A24" s="24" t="s">
        <v>23</v>
      </c>
      <c r="B24" s="25">
        <v>29</v>
      </c>
      <c r="C24" s="25">
        <v>0</v>
      </c>
      <c r="D24" s="26">
        <v>29</v>
      </c>
    </row>
    <row r="25" spans="1:4" ht="23.25" x14ac:dyDescent="0.25">
      <c r="A25" s="24" t="s">
        <v>24</v>
      </c>
      <c r="B25" s="25">
        <v>1237.3</v>
      </c>
      <c r="C25" s="25">
        <v>591.5</v>
      </c>
      <c r="D25" s="26">
        <v>645.79999999999995</v>
      </c>
    </row>
    <row r="26" spans="1:4" x14ac:dyDescent="0.25">
      <c r="A26" s="24" t="s">
        <v>25</v>
      </c>
      <c r="B26" s="25">
        <v>98</v>
      </c>
      <c r="C26" s="25">
        <v>98</v>
      </c>
      <c r="D26" s="26">
        <v>0</v>
      </c>
    </row>
    <row r="27" spans="1:4" x14ac:dyDescent="0.25">
      <c r="A27" s="24" t="s">
        <v>26</v>
      </c>
      <c r="B27" s="25">
        <v>209</v>
      </c>
      <c r="C27" s="25">
        <v>167</v>
      </c>
      <c r="D27" s="26">
        <v>42</v>
      </c>
    </row>
    <row r="28" spans="1:4" x14ac:dyDescent="0.25">
      <c r="A28" s="15" t="s">
        <v>27</v>
      </c>
      <c r="B28" s="16">
        <f t="shared" ref="B28:D28" si="7">B29+B33+B45+B53</f>
        <v>17723.900000000001</v>
      </c>
      <c r="C28" s="27">
        <f t="shared" si="7"/>
        <v>17400.600000000002</v>
      </c>
      <c r="D28" s="28">
        <f t="shared" si="7"/>
        <v>1504.4</v>
      </c>
    </row>
    <row r="29" spans="1:4" ht="23.25" x14ac:dyDescent="0.25">
      <c r="A29" s="29" t="s">
        <v>28</v>
      </c>
      <c r="B29" s="30">
        <f t="shared" ref="B29:D29" si="8">B30+B31+B32</f>
        <v>1416</v>
      </c>
      <c r="C29" s="31">
        <f t="shared" si="8"/>
        <v>1416</v>
      </c>
      <c r="D29" s="32">
        <f>D30+D31+D32-478.3</f>
        <v>1170.4000000000001</v>
      </c>
    </row>
    <row r="30" spans="1:4" x14ac:dyDescent="0.25">
      <c r="A30" s="21" t="s">
        <v>29</v>
      </c>
      <c r="B30" s="22">
        <v>1416</v>
      </c>
      <c r="C30" s="22">
        <v>1416</v>
      </c>
      <c r="D30" s="23">
        <v>1170.4000000000001</v>
      </c>
    </row>
    <row r="31" spans="1:4" ht="23.25" x14ac:dyDescent="0.25">
      <c r="A31" s="21" t="s">
        <v>30</v>
      </c>
      <c r="B31" s="22">
        <v>0</v>
      </c>
      <c r="C31" s="22">
        <v>0</v>
      </c>
      <c r="D31" s="23">
        <v>478.3</v>
      </c>
    </row>
    <row r="32" spans="1:4" ht="45.75" x14ac:dyDescent="0.25">
      <c r="A32" s="21" t="s">
        <v>31</v>
      </c>
      <c r="B32" s="22">
        <v>0</v>
      </c>
      <c r="C32" s="22">
        <v>0</v>
      </c>
      <c r="D32" s="23">
        <v>0</v>
      </c>
    </row>
    <row r="33" spans="1:4" ht="23.25" x14ac:dyDescent="0.25">
      <c r="A33" s="29" t="s">
        <v>32</v>
      </c>
      <c r="B33" s="30">
        <f t="shared" ref="B33:D33" si="9">B34+B35+B36+B37+B38+B39+B40+B41+B42+B43+B44</f>
        <v>1597.8</v>
      </c>
      <c r="C33" s="30">
        <f t="shared" si="9"/>
        <v>1597.8</v>
      </c>
      <c r="D33" s="33">
        <f t="shared" si="9"/>
        <v>0</v>
      </c>
    </row>
    <row r="34" spans="1:4" x14ac:dyDescent="0.25">
      <c r="A34" s="21" t="s">
        <v>33</v>
      </c>
      <c r="B34" s="22">
        <v>0</v>
      </c>
      <c r="C34" s="22">
        <v>0</v>
      </c>
      <c r="D34" s="23">
        <v>0</v>
      </c>
    </row>
    <row r="35" spans="1:4" ht="34.5" x14ac:dyDescent="0.25">
      <c r="A35" s="21" t="s">
        <v>34</v>
      </c>
      <c r="B35" s="22">
        <v>0</v>
      </c>
      <c r="C35" s="22">
        <v>0</v>
      </c>
      <c r="D35" s="23">
        <v>0</v>
      </c>
    </row>
    <row r="36" spans="1:4" ht="23.25" x14ac:dyDescent="0.25">
      <c r="A36" s="21" t="s">
        <v>35</v>
      </c>
      <c r="B36" s="22">
        <v>0</v>
      </c>
      <c r="C36" s="22">
        <v>0</v>
      </c>
      <c r="D36" s="23">
        <v>0</v>
      </c>
    </row>
    <row r="37" spans="1:4" ht="45.75" x14ac:dyDescent="0.25">
      <c r="A37" s="21" t="s">
        <v>36</v>
      </c>
      <c r="B37" s="22">
        <v>0</v>
      </c>
      <c r="C37" s="22">
        <v>0</v>
      </c>
      <c r="D37" s="23">
        <v>0</v>
      </c>
    </row>
    <row r="38" spans="1:4" ht="45.75" x14ac:dyDescent="0.25">
      <c r="A38" s="21" t="s">
        <v>37</v>
      </c>
      <c r="B38" s="22">
        <v>0</v>
      </c>
      <c r="C38" s="22">
        <v>0</v>
      </c>
      <c r="D38" s="23">
        <v>0</v>
      </c>
    </row>
    <row r="39" spans="1:4" ht="34.5" x14ac:dyDescent="0.25">
      <c r="A39" s="21" t="s">
        <v>38</v>
      </c>
      <c r="B39" s="22">
        <v>0</v>
      </c>
      <c r="C39" s="22">
        <v>0</v>
      </c>
      <c r="D39" s="23">
        <v>0</v>
      </c>
    </row>
    <row r="40" spans="1:4" ht="90.75" x14ac:dyDescent="0.25">
      <c r="A40" s="21" t="s">
        <v>39</v>
      </c>
      <c r="B40" s="22">
        <v>0</v>
      </c>
      <c r="C40" s="22">
        <v>0</v>
      </c>
      <c r="D40" s="23">
        <v>0</v>
      </c>
    </row>
    <row r="41" spans="1:4" ht="57" x14ac:dyDescent="0.25">
      <c r="A41" s="21" t="s">
        <v>40</v>
      </c>
      <c r="B41" s="22">
        <v>0</v>
      </c>
      <c r="C41" s="22">
        <v>0</v>
      </c>
      <c r="D41" s="23">
        <v>0</v>
      </c>
    </row>
    <row r="42" spans="1:4" ht="23.25" x14ac:dyDescent="0.25">
      <c r="A42" s="21" t="s">
        <v>41</v>
      </c>
      <c r="B42" s="22">
        <v>0</v>
      </c>
      <c r="C42" s="22">
        <v>0</v>
      </c>
      <c r="D42" s="23">
        <v>0</v>
      </c>
    </row>
    <row r="43" spans="1:4" ht="23.25" x14ac:dyDescent="0.25">
      <c r="A43" s="21" t="s">
        <v>42</v>
      </c>
      <c r="B43" s="22">
        <v>0</v>
      </c>
      <c r="C43" s="22">
        <v>0</v>
      </c>
      <c r="D43" s="23">
        <v>0</v>
      </c>
    </row>
    <row r="44" spans="1:4" x14ac:dyDescent="0.25">
      <c r="A44" s="21" t="s">
        <v>43</v>
      </c>
      <c r="B44" s="22">
        <v>1597.8</v>
      </c>
      <c r="C44" s="22">
        <v>1597.8</v>
      </c>
      <c r="D44" s="23">
        <v>0</v>
      </c>
    </row>
    <row r="45" spans="1:4" ht="23.25" x14ac:dyDescent="0.25">
      <c r="A45" s="29" t="s">
        <v>44</v>
      </c>
      <c r="B45" s="30">
        <f t="shared" ref="B45:D45" si="10">B46+B47+B48+B49+B50+B51+B52</f>
        <v>14710.1</v>
      </c>
      <c r="C45" s="30">
        <f t="shared" si="10"/>
        <v>14376.1</v>
      </c>
      <c r="D45" s="33">
        <f t="shared" si="10"/>
        <v>334</v>
      </c>
    </row>
    <row r="46" spans="1:4" ht="34.5" x14ac:dyDescent="0.25">
      <c r="A46" s="21" t="s">
        <v>45</v>
      </c>
      <c r="B46" s="22">
        <v>334</v>
      </c>
      <c r="C46" s="22">
        <v>0</v>
      </c>
      <c r="D46" s="23">
        <v>334</v>
      </c>
    </row>
    <row r="47" spans="1:4" ht="34.5" x14ac:dyDescent="0.25">
      <c r="A47" s="21" t="s">
        <v>46</v>
      </c>
      <c r="B47" s="22">
        <v>0</v>
      </c>
      <c r="C47" s="22">
        <v>0</v>
      </c>
      <c r="D47" s="23">
        <v>0</v>
      </c>
    </row>
    <row r="48" spans="1:4" ht="34.5" x14ac:dyDescent="0.25">
      <c r="A48" s="21" t="s">
        <v>47</v>
      </c>
      <c r="B48" s="22">
        <v>0</v>
      </c>
      <c r="C48" s="22">
        <v>0</v>
      </c>
      <c r="D48" s="23">
        <v>0</v>
      </c>
    </row>
    <row r="49" spans="1:4" ht="34.5" x14ac:dyDescent="0.25">
      <c r="A49" s="21" t="s">
        <v>48</v>
      </c>
      <c r="B49" s="22">
        <v>717.5</v>
      </c>
      <c r="C49" s="22">
        <v>717.5</v>
      </c>
      <c r="D49" s="23">
        <v>0</v>
      </c>
    </row>
    <row r="50" spans="1:4" ht="45.75" x14ac:dyDescent="0.25">
      <c r="A50" s="21" t="s">
        <v>49</v>
      </c>
      <c r="B50" s="22">
        <v>571.4</v>
      </c>
      <c r="C50" s="22">
        <v>571.4</v>
      </c>
      <c r="D50" s="23">
        <v>0</v>
      </c>
    </row>
    <row r="51" spans="1:4" ht="57" x14ac:dyDescent="0.25">
      <c r="A51" s="21" t="s">
        <v>50</v>
      </c>
      <c r="B51" s="22">
        <v>0</v>
      </c>
      <c r="C51" s="22">
        <v>0</v>
      </c>
      <c r="D51" s="23">
        <v>0</v>
      </c>
    </row>
    <row r="52" spans="1:4" x14ac:dyDescent="0.25">
      <c r="A52" s="21" t="s">
        <v>51</v>
      </c>
      <c r="B52" s="22">
        <v>13087.2</v>
      </c>
      <c r="C52" s="22">
        <v>13087.2</v>
      </c>
      <c r="D52" s="23">
        <v>0</v>
      </c>
    </row>
    <row r="53" spans="1:4" x14ac:dyDescent="0.25">
      <c r="A53" s="29" t="s">
        <v>52</v>
      </c>
      <c r="B53" s="30">
        <f t="shared" ref="B53:D53" si="11">B54+B55+B56+B57+B58+B59</f>
        <v>0</v>
      </c>
      <c r="C53" s="30">
        <f t="shared" si="11"/>
        <v>10.7</v>
      </c>
      <c r="D53" s="33">
        <f t="shared" si="11"/>
        <v>0</v>
      </c>
    </row>
    <row r="54" spans="1:4" ht="45.75" x14ac:dyDescent="0.25">
      <c r="A54" s="21" t="s">
        <v>53</v>
      </c>
      <c r="B54" s="22">
        <v>0</v>
      </c>
      <c r="C54" s="22">
        <v>0</v>
      </c>
      <c r="D54" s="23">
        <v>0</v>
      </c>
    </row>
    <row r="55" spans="1:4" ht="45.75" x14ac:dyDescent="0.25">
      <c r="A55" s="21" t="s">
        <v>54</v>
      </c>
      <c r="B55" s="22">
        <v>0</v>
      </c>
      <c r="C55" s="22">
        <v>10.7</v>
      </c>
      <c r="D55" s="23">
        <v>0</v>
      </c>
    </row>
    <row r="56" spans="1:4" ht="45.75" x14ac:dyDescent="0.25">
      <c r="A56" s="21" t="s">
        <v>55</v>
      </c>
      <c r="B56" s="22">
        <v>0</v>
      </c>
      <c r="C56" s="22">
        <v>0</v>
      </c>
      <c r="D56" s="23">
        <v>0</v>
      </c>
    </row>
    <row r="57" spans="1:4" ht="57" x14ac:dyDescent="0.25">
      <c r="A57" s="21" t="s">
        <v>56</v>
      </c>
      <c r="B57" s="22">
        <v>0</v>
      </c>
      <c r="C57" s="22">
        <v>0</v>
      </c>
      <c r="D57" s="23">
        <v>0</v>
      </c>
    </row>
    <row r="58" spans="1:4" ht="45.75" x14ac:dyDescent="0.25">
      <c r="A58" s="21" t="s">
        <v>57</v>
      </c>
      <c r="B58" s="22">
        <v>0</v>
      </c>
      <c r="C58" s="22">
        <v>0</v>
      </c>
      <c r="D58" s="23">
        <v>0</v>
      </c>
    </row>
    <row r="59" spans="1:4" ht="23.25" x14ac:dyDescent="0.25">
      <c r="A59" s="21" t="s">
        <v>58</v>
      </c>
      <c r="B59" s="22">
        <v>0</v>
      </c>
      <c r="C59" s="22">
        <v>0</v>
      </c>
      <c r="D59" s="23">
        <v>0</v>
      </c>
    </row>
    <row r="60" spans="1:4" x14ac:dyDescent="0.25">
      <c r="A60" s="29" t="s">
        <v>59</v>
      </c>
      <c r="B60" s="25">
        <v>137.1</v>
      </c>
      <c r="C60" s="25">
        <v>131.4</v>
      </c>
      <c r="D60" s="26">
        <v>5.7</v>
      </c>
    </row>
    <row r="61" spans="1:4" ht="68.25" x14ac:dyDescent="0.25">
      <c r="A61" s="29" t="s">
        <v>60</v>
      </c>
      <c r="B61" s="25">
        <v>86.7</v>
      </c>
      <c r="C61" s="25">
        <v>0</v>
      </c>
      <c r="D61" s="26">
        <v>86.7</v>
      </c>
    </row>
    <row r="62" spans="1:4" ht="35.25" thickBot="1" x14ac:dyDescent="0.3">
      <c r="A62" s="34" t="s">
        <v>61</v>
      </c>
      <c r="B62" s="35">
        <v>-5117.1000000000004</v>
      </c>
      <c r="C62" s="35">
        <v>-4664.1000000000004</v>
      </c>
      <c r="D62" s="36">
        <v>-453.1</v>
      </c>
    </row>
    <row r="63" spans="1:4" ht="15.75" thickBot="1" x14ac:dyDescent="0.3">
      <c r="A63" s="37" t="s">
        <v>62</v>
      </c>
      <c r="B63" s="38">
        <f t="shared" ref="B63:D63" si="12">B64+B71+B73+B77+B81+B86+B92+B95+B100+B104+B106+B94</f>
        <v>16882.7</v>
      </c>
      <c r="C63" s="38">
        <f t="shared" si="12"/>
        <v>16159.3</v>
      </c>
      <c r="D63" s="39">
        <f t="shared" si="12"/>
        <v>1904.4</v>
      </c>
    </row>
    <row r="64" spans="1:4" x14ac:dyDescent="0.25">
      <c r="A64" s="40" t="s">
        <v>63</v>
      </c>
      <c r="B64" s="41">
        <f t="shared" ref="B64:D64" si="13">B65+B66+B67+B68+B69+B70</f>
        <v>3185.9000000000005</v>
      </c>
      <c r="C64" s="41">
        <f t="shared" si="13"/>
        <v>2340.6</v>
      </c>
      <c r="D64" s="42">
        <f t="shared" si="13"/>
        <v>856</v>
      </c>
    </row>
    <row r="65" spans="1:4" ht="34.5" x14ac:dyDescent="0.25">
      <c r="A65" s="21" t="s">
        <v>64</v>
      </c>
      <c r="B65" s="22">
        <v>52.3</v>
      </c>
      <c r="C65" s="22">
        <v>52.3</v>
      </c>
      <c r="D65" s="23">
        <v>0</v>
      </c>
    </row>
    <row r="66" spans="1:4" ht="34.5" x14ac:dyDescent="0.25">
      <c r="A66" s="21" t="s">
        <v>65</v>
      </c>
      <c r="B66" s="43">
        <v>2217.9</v>
      </c>
      <c r="C66" s="43">
        <v>1431.6</v>
      </c>
      <c r="D66" s="44">
        <v>797</v>
      </c>
    </row>
    <row r="67" spans="1:4" ht="34.5" x14ac:dyDescent="0.25">
      <c r="A67" s="21" t="s">
        <v>66</v>
      </c>
      <c r="B67" s="43">
        <v>260.3</v>
      </c>
      <c r="C67" s="43">
        <v>260.3</v>
      </c>
      <c r="D67" s="44">
        <v>0</v>
      </c>
    </row>
    <row r="68" spans="1:4" x14ac:dyDescent="0.25">
      <c r="A68" s="21" t="s">
        <v>67</v>
      </c>
      <c r="B68" s="43">
        <v>0</v>
      </c>
      <c r="C68" s="43">
        <v>0</v>
      </c>
      <c r="D68" s="44">
        <v>0</v>
      </c>
    </row>
    <row r="69" spans="1:4" x14ac:dyDescent="0.25">
      <c r="A69" s="21" t="s">
        <v>68</v>
      </c>
      <c r="B69" s="43">
        <v>0</v>
      </c>
      <c r="C69" s="43">
        <v>0</v>
      </c>
      <c r="D69" s="44">
        <v>0</v>
      </c>
    </row>
    <row r="70" spans="1:4" x14ac:dyDescent="0.25">
      <c r="A70" s="21" t="s">
        <v>69</v>
      </c>
      <c r="B70" s="43">
        <v>655.4</v>
      </c>
      <c r="C70" s="43">
        <v>596.4</v>
      </c>
      <c r="D70" s="44">
        <v>59</v>
      </c>
    </row>
    <row r="71" spans="1:4" x14ac:dyDescent="0.25">
      <c r="A71" s="29" t="s">
        <v>70</v>
      </c>
      <c r="B71" s="30">
        <f t="shared" ref="B71:D71" si="14">B72</f>
        <v>0</v>
      </c>
      <c r="C71" s="30">
        <f t="shared" si="14"/>
        <v>0</v>
      </c>
      <c r="D71" s="33">
        <f t="shared" si="14"/>
        <v>0</v>
      </c>
    </row>
    <row r="72" spans="1:4" x14ac:dyDescent="0.25">
      <c r="A72" s="21" t="s">
        <v>71</v>
      </c>
      <c r="B72" s="43">
        <v>0</v>
      </c>
      <c r="C72" s="43">
        <v>0</v>
      </c>
      <c r="D72" s="44">
        <v>0</v>
      </c>
    </row>
    <row r="73" spans="1:4" ht="23.25" x14ac:dyDescent="0.25">
      <c r="A73" s="29" t="s">
        <v>72</v>
      </c>
      <c r="B73" s="30">
        <f t="shared" ref="B73:D73" si="15">B74+B75+B76</f>
        <v>121.2</v>
      </c>
      <c r="C73" s="30">
        <f t="shared" si="15"/>
        <v>121.2</v>
      </c>
      <c r="D73" s="33">
        <f t="shared" si="15"/>
        <v>0</v>
      </c>
    </row>
    <row r="74" spans="1:4" ht="23.25" x14ac:dyDescent="0.25">
      <c r="A74" s="21" t="s">
        <v>73</v>
      </c>
      <c r="B74" s="43">
        <v>121.2</v>
      </c>
      <c r="C74" s="43">
        <v>121.2</v>
      </c>
      <c r="D74" s="44">
        <v>0</v>
      </c>
    </row>
    <row r="75" spans="1:4" x14ac:dyDescent="0.25">
      <c r="A75" s="21" t="s">
        <v>74</v>
      </c>
      <c r="B75" s="43">
        <v>0</v>
      </c>
      <c r="C75" s="43">
        <v>0</v>
      </c>
      <c r="D75" s="44">
        <v>0</v>
      </c>
    </row>
    <row r="76" spans="1:4" ht="23.25" x14ac:dyDescent="0.25">
      <c r="A76" s="21" t="s">
        <v>75</v>
      </c>
      <c r="B76" s="43">
        <v>0</v>
      </c>
      <c r="C76" s="43">
        <v>0</v>
      </c>
      <c r="D76" s="44">
        <v>0</v>
      </c>
    </row>
    <row r="77" spans="1:4" x14ac:dyDescent="0.25">
      <c r="A77" s="29" t="s">
        <v>76</v>
      </c>
      <c r="B77" s="30">
        <f t="shared" ref="B77:D77" si="16">B78+B79+B80</f>
        <v>621.5</v>
      </c>
      <c r="C77" s="30">
        <f t="shared" si="16"/>
        <v>539.6</v>
      </c>
      <c r="D77" s="33">
        <f t="shared" si="16"/>
        <v>81.900000000000006</v>
      </c>
    </row>
    <row r="78" spans="1:4" x14ac:dyDescent="0.25">
      <c r="A78" s="21" t="s">
        <v>77</v>
      </c>
      <c r="B78" s="43">
        <v>539.6</v>
      </c>
      <c r="C78" s="43">
        <v>539.6</v>
      </c>
      <c r="D78" s="44">
        <v>0</v>
      </c>
    </row>
    <row r="79" spans="1:4" x14ac:dyDescent="0.25">
      <c r="A79" s="21" t="s">
        <v>78</v>
      </c>
      <c r="B79" s="43">
        <v>46.9</v>
      </c>
      <c r="C79" s="43">
        <v>0</v>
      </c>
      <c r="D79" s="44">
        <v>46.9</v>
      </c>
    </row>
    <row r="80" spans="1:4" x14ac:dyDescent="0.25">
      <c r="A80" s="21" t="s">
        <v>79</v>
      </c>
      <c r="B80" s="43">
        <v>35</v>
      </c>
      <c r="C80" s="43">
        <v>0</v>
      </c>
      <c r="D80" s="44">
        <v>35</v>
      </c>
    </row>
    <row r="81" spans="1:4" x14ac:dyDescent="0.25">
      <c r="A81" s="29" t="s">
        <v>80</v>
      </c>
      <c r="B81" s="30">
        <f t="shared" ref="B81:D81" si="17">B82+B83+B84+B85</f>
        <v>551.1</v>
      </c>
      <c r="C81" s="30">
        <f t="shared" si="17"/>
        <v>0</v>
      </c>
      <c r="D81" s="33">
        <f t="shared" si="17"/>
        <v>551.1</v>
      </c>
    </row>
    <row r="82" spans="1:4" x14ac:dyDescent="0.25">
      <c r="A82" s="21" t="s">
        <v>81</v>
      </c>
      <c r="B82" s="43">
        <v>5</v>
      </c>
      <c r="C82" s="43">
        <v>0</v>
      </c>
      <c r="D82" s="44">
        <v>5</v>
      </c>
    </row>
    <row r="83" spans="1:4" x14ac:dyDescent="0.25">
      <c r="A83" s="21" t="s">
        <v>82</v>
      </c>
      <c r="B83" s="43">
        <v>8.6</v>
      </c>
      <c r="C83" s="43">
        <v>0</v>
      </c>
      <c r="D83" s="44">
        <v>8.6</v>
      </c>
    </row>
    <row r="84" spans="1:4" x14ac:dyDescent="0.25">
      <c r="A84" s="21" t="s">
        <v>83</v>
      </c>
      <c r="B84" s="43">
        <v>537.5</v>
      </c>
      <c r="C84" s="43">
        <v>0</v>
      </c>
      <c r="D84" s="44">
        <v>537.5</v>
      </c>
    </row>
    <row r="85" spans="1:4" ht="23.25" x14ac:dyDescent="0.25">
      <c r="A85" s="21" t="s">
        <v>84</v>
      </c>
      <c r="B85" s="43">
        <v>0</v>
      </c>
      <c r="C85" s="43">
        <v>0</v>
      </c>
      <c r="D85" s="44">
        <v>0</v>
      </c>
    </row>
    <row r="86" spans="1:4" x14ac:dyDescent="0.25">
      <c r="A86" s="29" t="s">
        <v>85</v>
      </c>
      <c r="B86" s="30">
        <f t="shared" ref="B86:D86" si="18">B87+B88+B89+B90+B91</f>
        <v>10089</v>
      </c>
      <c r="C86" s="30">
        <f t="shared" si="18"/>
        <v>10089</v>
      </c>
      <c r="D86" s="33">
        <f t="shared" si="18"/>
        <v>0</v>
      </c>
    </row>
    <row r="87" spans="1:4" x14ac:dyDescent="0.25">
      <c r="A87" s="21" t="s">
        <v>86</v>
      </c>
      <c r="B87" s="43">
        <v>1682.8</v>
      </c>
      <c r="C87" s="43">
        <v>1682.8</v>
      </c>
      <c r="D87" s="44">
        <v>0</v>
      </c>
    </row>
    <row r="88" spans="1:4" x14ac:dyDescent="0.25">
      <c r="A88" s="21" t="s">
        <v>87</v>
      </c>
      <c r="B88" s="43">
        <v>8062</v>
      </c>
      <c r="C88" s="43">
        <v>8062</v>
      </c>
      <c r="D88" s="44">
        <v>0</v>
      </c>
    </row>
    <row r="89" spans="1:4" ht="23.25" x14ac:dyDescent="0.25">
      <c r="A89" s="21" t="s">
        <v>88</v>
      </c>
      <c r="B89" s="43">
        <v>13</v>
      </c>
      <c r="C89" s="43">
        <v>13</v>
      </c>
      <c r="D89" s="44">
        <v>0</v>
      </c>
    </row>
    <row r="90" spans="1:4" x14ac:dyDescent="0.25">
      <c r="A90" s="21" t="s">
        <v>89</v>
      </c>
      <c r="B90" s="43">
        <v>0</v>
      </c>
      <c r="C90" s="43">
        <v>0</v>
      </c>
      <c r="D90" s="44">
        <v>0</v>
      </c>
    </row>
    <row r="91" spans="1:4" x14ac:dyDescent="0.25">
      <c r="A91" s="21" t="s">
        <v>90</v>
      </c>
      <c r="B91" s="43">
        <v>331.2</v>
      </c>
      <c r="C91" s="43">
        <v>331.2</v>
      </c>
      <c r="D91" s="44">
        <v>0</v>
      </c>
    </row>
    <row r="92" spans="1:4" x14ac:dyDescent="0.25">
      <c r="A92" s="29" t="s">
        <v>91</v>
      </c>
      <c r="B92" s="30">
        <f t="shared" ref="B92:D92" si="19">B93</f>
        <v>587.6</v>
      </c>
      <c r="C92" s="30">
        <f t="shared" si="19"/>
        <v>182.3</v>
      </c>
      <c r="D92" s="33">
        <f t="shared" si="19"/>
        <v>405.2</v>
      </c>
    </row>
    <row r="93" spans="1:4" x14ac:dyDescent="0.25">
      <c r="A93" s="21" t="s">
        <v>92</v>
      </c>
      <c r="B93" s="43">
        <v>587.6</v>
      </c>
      <c r="C93" s="43">
        <v>182.3</v>
      </c>
      <c r="D93" s="44">
        <v>405.2</v>
      </c>
    </row>
    <row r="94" spans="1:4" x14ac:dyDescent="0.25">
      <c r="A94" s="29" t="s">
        <v>93</v>
      </c>
      <c r="B94" s="45"/>
      <c r="C94" s="45"/>
      <c r="D94" s="29"/>
    </row>
    <row r="95" spans="1:4" x14ac:dyDescent="0.25">
      <c r="A95" s="29" t="s">
        <v>94</v>
      </c>
      <c r="B95" s="30">
        <f t="shared" ref="B95:D95" si="20">B96+B97+B98+B99</f>
        <v>740.8</v>
      </c>
      <c r="C95" s="30">
        <f t="shared" si="20"/>
        <v>730.6</v>
      </c>
      <c r="D95" s="33">
        <f t="shared" si="20"/>
        <v>10.199999999999999</v>
      </c>
    </row>
    <row r="96" spans="1:4" x14ac:dyDescent="0.25">
      <c r="A96" s="21" t="s">
        <v>95</v>
      </c>
      <c r="B96" s="43">
        <v>169.7</v>
      </c>
      <c r="C96" s="43">
        <v>159.5</v>
      </c>
      <c r="D96" s="44">
        <v>10.199999999999999</v>
      </c>
    </row>
    <row r="97" spans="1:4" x14ac:dyDescent="0.25">
      <c r="A97" s="21" t="s">
        <v>96</v>
      </c>
      <c r="B97" s="43">
        <v>0</v>
      </c>
      <c r="C97" s="43">
        <v>0</v>
      </c>
      <c r="D97" s="44">
        <v>0</v>
      </c>
    </row>
    <row r="98" spans="1:4" x14ac:dyDescent="0.25">
      <c r="A98" s="21" t="s">
        <v>97</v>
      </c>
      <c r="B98" s="43">
        <v>571.1</v>
      </c>
      <c r="C98" s="43">
        <v>571.1</v>
      </c>
      <c r="D98" s="44">
        <v>0</v>
      </c>
    </row>
    <row r="99" spans="1:4" x14ac:dyDescent="0.25">
      <c r="A99" s="21" t="s">
        <v>98</v>
      </c>
      <c r="B99" s="43">
        <v>0</v>
      </c>
      <c r="C99" s="43">
        <v>0</v>
      </c>
      <c r="D99" s="44">
        <v>0</v>
      </c>
    </row>
    <row r="100" spans="1:4" x14ac:dyDescent="0.25">
      <c r="A100" s="29" t="s">
        <v>99</v>
      </c>
      <c r="B100" s="30">
        <f t="shared" ref="B100:D100" si="21">B101+B102+B103</f>
        <v>985.6</v>
      </c>
      <c r="C100" s="30">
        <f t="shared" si="21"/>
        <v>985.6</v>
      </c>
      <c r="D100" s="33">
        <f t="shared" si="21"/>
        <v>0</v>
      </c>
    </row>
    <row r="101" spans="1:4" x14ac:dyDescent="0.25">
      <c r="A101" s="21" t="s">
        <v>100</v>
      </c>
      <c r="B101" s="43">
        <v>42.2</v>
      </c>
      <c r="C101" s="43">
        <v>42.2</v>
      </c>
      <c r="D101" s="44">
        <v>0</v>
      </c>
    </row>
    <row r="102" spans="1:4" x14ac:dyDescent="0.25">
      <c r="A102" s="21" t="s">
        <v>101</v>
      </c>
      <c r="B102" s="43">
        <v>800</v>
      </c>
      <c r="C102" s="43">
        <v>800</v>
      </c>
      <c r="D102" s="44">
        <v>0</v>
      </c>
    </row>
    <row r="103" spans="1:4" x14ac:dyDescent="0.25">
      <c r="A103" s="21" t="s">
        <v>102</v>
      </c>
      <c r="B103" s="43">
        <v>143.4</v>
      </c>
      <c r="C103" s="43">
        <v>143.4</v>
      </c>
      <c r="D103" s="44">
        <v>0</v>
      </c>
    </row>
    <row r="104" spans="1:4" ht="23.25" x14ac:dyDescent="0.25">
      <c r="A104" s="29" t="s">
        <v>103</v>
      </c>
      <c r="B104" s="30">
        <f t="shared" ref="B104:D104" si="22">B105</f>
        <v>0</v>
      </c>
      <c r="C104" s="30">
        <f t="shared" si="22"/>
        <v>0</v>
      </c>
      <c r="D104" s="33">
        <f t="shared" si="22"/>
        <v>0</v>
      </c>
    </row>
    <row r="105" spans="1:4" ht="23.25" x14ac:dyDescent="0.25">
      <c r="A105" s="21" t="s">
        <v>104</v>
      </c>
      <c r="B105" s="43">
        <v>0</v>
      </c>
      <c r="C105" s="43">
        <v>0</v>
      </c>
      <c r="D105" s="44">
        <v>0</v>
      </c>
    </row>
    <row r="106" spans="1:4" ht="23.25" x14ac:dyDescent="0.25">
      <c r="A106" s="29" t="s">
        <v>105</v>
      </c>
      <c r="B106" s="30">
        <f t="shared" ref="B106:D106" si="23">B107+B108+B109</f>
        <v>0</v>
      </c>
      <c r="C106" s="30">
        <v>1170.4000000000001</v>
      </c>
      <c r="D106" s="33">
        <v>0</v>
      </c>
    </row>
    <row r="107" spans="1:4" ht="34.5" x14ac:dyDescent="0.25">
      <c r="A107" s="21" t="s">
        <v>106</v>
      </c>
      <c r="B107" s="43">
        <v>0</v>
      </c>
      <c r="C107" s="43">
        <v>9348</v>
      </c>
      <c r="D107" s="44">
        <v>0</v>
      </c>
    </row>
    <row r="108" spans="1:4" x14ac:dyDescent="0.25">
      <c r="A108" s="21" t="s">
        <v>107</v>
      </c>
      <c r="B108" s="43">
        <v>0</v>
      </c>
      <c r="C108" s="43">
        <v>2169</v>
      </c>
      <c r="D108" s="44">
        <v>0</v>
      </c>
    </row>
    <row r="109" spans="1:4" ht="34.5" x14ac:dyDescent="0.25">
      <c r="A109" s="21" t="s">
        <v>108</v>
      </c>
      <c r="B109" s="43">
        <v>0</v>
      </c>
      <c r="C109" s="43">
        <v>12405.5</v>
      </c>
      <c r="D109" s="44">
        <v>46.4</v>
      </c>
    </row>
    <row r="110" spans="1:4" x14ac:dyDescent="0.25">
      <c r="A110" s="46" t="s">
        <v>109</v>
      </c>
      <c r="B110" s="47">
        <f t="shared" ref="B110:D110" si="24">B6-B63</f>
        <v>8204.8999999999978</v>
      </c>
      <c r="C110" s="47">
        <f t="shared" si="24"/>
        <v>4361.8000000000065</v>
      </c>
      <c r="D110" s="48">
        <f t="shared" si="24"/>
        <v>3843.2000000000003</v>
      </c>
    </row>
    <row r="111" spans="1:4" x14ac:dyDescent="0.25">
      <c r="A111" s="46" t="s">
        <v>110</v>
      </c>
      <c r="B111" s="49">
        <f t="shared" ref="B111:D111" si="25">-B110/B7*100</f>
        <v>-66.940523782328441</v>
      </c>
      <c r="C111" s="49">
        <f t="shared" si="25"/>
        <v>-56.993153190822234</v>
      </c>
      <c r="D111" s="50">
        <f t="shared" si="25"/>
        <v>-83.477052064553959</v>
      </c>
    </row>
    <row r="112" spans="1:4" ht="23.25" x14ac:dyDescent="0.25">
      <c r="A112" s="51" t="s">
        <v>111</v>
      </c>
      <c r="B112" s="52">
        <v>10219.5</v>
      </c>
      <c r="C112" s="52">
        <v>-2433.6</v>
      </c>
      <c r="D112" s="53">
        <v>12653.1</v>
      </c>
    </row>
    <row r="113" spans="1:4" ht="23.25" x14ac:dyDescent="0.25">
      <c r="A113" s="51" t="s">
        <v>112</v>
      </c>
      <c r="B113" s="52"/>
      <c r="C113" s="52"/>
      <c r="D113" s="53"/>
    </row>
    <row r="114" spans="1:4" ht="23.25" x14ac:dyDescent="0.25">
      <c r="A114" s="21" t="s">
        <v>113</v>
      </c>
      <c r="B114" s="43">
        <v>0</v>
      </c>
      <c r="C114" s="43">
        <v>0</v>
      </c>
      <c r="D114" s="44">
        <v>0</v>
      </c>
    </row>
    <row r="115" spans="1:4" ht="23.25" x14ac:dyDescent="0.25">
      <c r="A115" s="51" t="s">
        <v>114</v>
      </c>
      <c r="B115" s="54">
        <f t="shared" ref="B115:D115" si="26">B116+B117</f>
        <v>0</v>
      </c>
      <c r="C115" s="54">
        <f t="shared" si="26"/>
        <v>0</v>
      </c>
      <c r="D115" s="55">
        <f t="shared" si="26"/>
        <v>0</v>
      </c>
    </row>
    <row r="116" spans="1:4" ht="34.5" x14ac:dyDescent="0.25">
      <c r="A116" s="21" t="s">
        <v>115</v>
      </c>
      <c r="B116" s="43">
        <v>0</v>
      </c>
      <c r="C116" s="43">
        <v>0</v>
      </c>
      <c r="D116" s="44">
        <v>0</v>
      </c>
    </row>
    <row r="117" spans="1:4" ht="34.5" x14ac:dyDescent="0.25">
      <c r="A117" s="21" t="s">
        <v>116</v>
      </c>
      <c r="B117" s="43">
        <v>0</v>
      </c>
      <c r="C117" s="43">
        <v>0</v>
      </c>
      <c r="D117" s="44">
        <v>0</v>
      </c>
    </row>
    <row r="118" spans="1:4" ht="23.25" x14ac:dyDescent="0.25">
      <c r="A118" s="51" t="s">
        <v>117</v>
      </c>
      <c r="B118" s="54">
        <f t="shared" ref="B118:D118" si="27">B119+B120+B121</f>
        <v>0</v>
      </c>
      <c r="C118" s="54">
        <f t="shared" si="27"/>
        <v>-15088</v>
      </c>
      <c r="D118" s="55">
        <f t="shared" si="27"/>
        <v>0</v>
      </c>
    </row>
    <row r="119" spans="1:4" ht="23.25" x14ac:dyDescent="0.25">
      <c r="A119" s="21" t="s">
        <v>118</v>
      </c>
      <c r="B119" s="43">
        <v>0</v>
      </c>
      <c r="C119" s="43">
        <v>0</v>
      </c>
      <c r="D119" s="44">
        <v>0</v>
      </c>
    </row>
    <row r="120" spans="1:4" ht="34.5" x14ac:dyDescent="0.25">
      <c r="A120" s="21" t="s">
        <v>119</v>
      </c>
      <c r="B120" s="43">
        <v>0</v>
      </c>
      <c r="C120" s="43">
        <v>0</v>
      </c>
      <c r="D120" s="44">
        <v>0</v>
      </c>
    </row>
    <row r="121" spans="1:4" ht="23.25" x14ac:dyDescent="0.25">
      <c r="A121" s="21" t="s">
        <v>120</v>
      </c>
      <c r="B121" s="43">
        <v>0</v>
      </c>
      <c r="C121" s="43">
        <v>-15088</v>
      </c>
      <c r="D121" s="44">
        <v>0</v>
      </c>
    </row>
    <row r="122" spans="1:4" x14ac:dyDescent="0.25">
      <c r="A122" s="56" t="s">
        <v>121</v>
      </c>
      <c r="B122" s="57">
        <f t="shared" ref="B122:D122" si="28">B123+B124</f>
        <v>-8204.8999999999978</v>
      </c>
      <c r="C122" s="57">
        <f t="shared" si="28"/>
        <v>-4361.7999999999993</v>
      </c>
      <c r="D122" s="58">
        <f t="shared" si="28"/>
        <v>-3843.2</v>
      </c>
    </row>
    <row r="123" spans="1:4" x14ac:dyDescent="0.25">
      <c r="A123" s="21" t="s">
        <v>122</v>
      </c>
      <c r="B123" s="43">
        <v>-29019.8</v>
      </c>
      <c r="C123" s="43">
        <v>-23984.3</v>
      </c>
      <c r="D123" s="44">
        <v>-6216.7</v>
      </c>
    </row>
    <row r="124" spans="1:4" ht="15.75" thickBot="1" x14ac:dyDescent="0.3">
      <c r="A124" s="59" t="s">
        <v>123</v>
      </c>
      <c r="B124" s="60">
        <v>20814.900000000001</v>
      </c>
      <c r="C124" s="60">
        <v>19622.5</v>
      </c>
      <c r="D124" s="61">
        <v>2373.5</v>
      </c>
    </row>
  </sheetData>
  <mergeCells count="1"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2014-02-25T04:44:19Z</dcterms:modified>
</cp:coreProperties>
</file>