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6" windowWidth="23136" windowHeight="13056"/>
  </bookViews>
  <sheets>
    <sheet name="Лист1" sheetId="1" r:id="rId1"/>
    <sheet name="Лист2" sheetId="2" r:id="rId2"/>
    <sheet name="Лист3" sheetId="3" r:id="rId3"/>
  </sheets>
  <definedNames>
    <definedName name="_xlnm._FilterDatabase" localSheetId="0" hidden="1">Лист1!$A$7:$K$193</definedName>
    <definedName name="_xlnm._FilterDatabase" localSheetId="1" hidden="1">Лист2!$A$4:$J$386</definedName>
  </definedNames>
  <calcPr calcId="125725"/>
</workbook>
</file>

<file path=xl/calcChain.xml><?xml version="1.0" encoding="utf-8"?>
<calcChain xmlns="http://schemas.openxmlformats.org/spreadsheetml/2006/main">
  <c r="F388" i="2"/>
  <c r="G388"/>
  <c r="H388"/>
  <c r="I388"/>
  <c r="J388"/>
  <c r="E388"/>
  <c r="F382"/>
  <c r="G382"/>
  <c r="H382"/>
  <c r="I382"/>
  <c r="J382"/>
  <c r="E382"/>
  <c r="F94" i="1"/>
  <c r="G94"/>
  <c r="H94"/>
  <c r="I94"/>
  <c r="J94"/>
  <c r="E94"/>
  <c r="F184"/>
  <c r="G184"/>
  <c r="H184"/>
  <c r="I184"/>
  <c r="J184"/>
  <c r="E184"/>
  <c r="F183"/>
  <c r="G183"/>
  <c r="H183"/>
  <c r="I183"/>
  <c r="J183"/>
  <c r="E183"/>
  <c r="F182"/>
  <c r="G182"/>
  <c r="H182"/>
  <c r="I182"/>
  <c r="J182"/>
  <c r="E182"/>
  <c r="F180"/>
  <c r="G180"/>
  <c r="H180"/>
  <c r="I180"/>
  <c r="J180"/>
  <c r="E180"/>
  <c r="F179"/>
  <c r="G179"/>
  <c r="H179"/>
  <c r="I179"/>
  <c r="J179"/>
  <c r="E179"/>
  <c r="F174"/>
  <c r="G174"/>
  <c r="H174"/>
  <c r="I174"/>
  <c r="J174"/>
  <c r="E174"/>
  <c r="F172"/>
  <c r="G172"/>
  <c r="H172"/>
  <c r="I172"/>
  <c r="J172"/>
  <c r="E172"/>
  <c r="F171"/>
  <c r="G171"/>
  <c r="H171"/>
  <c r="I171"/>
  <c r="J171"/>
  <c r="E171"/>
  <c r="F165"/>
  <c r="G165"/>
  <c r="H165"/>
  <c r="I165"/>
  <c r="J165"/>
  <c r="E165"/>
  <c r="F141"/>
  <c r="G141"/>
  <c r="H141"/>
  <c r="I141"/>
  <c r="J141"/>
  <c r="E141"/>
  <c r="F140"/>
  <c r="G140"/>
  <c r="H140"/>
  <c r="I140"/>
  <c r="J140"/>
  <c r="E140"/>
  <c r="F133"/>
  <c r="G133"/>
  <c r="H133"/>
  <c r="I133"/>
  <c r="J133"/>
  <c r="E133"/>
  <c r="F132"/>
  <c r="G132"/>
  <c r="H132"/>
  <c r="I132"/>
  <c r="J132"/>
  <c r="E132"/>
  <c r="F131"/>
  <c r="G131"/>
  <c r="H131"/>
  <c r="I131"/>
  <c r="J131"/>
  <c r="E131"/>
  <c r="F129"/>
  <c r="G129"/>
  <c r="H129"/>
  <c r="I129"/>
  <c r="J129"/>
  <c r="E129"/>
  <c r="F128"/>
  <c r="G128"/>
  <c r="H128"/>
  <c r="I128"/>
  <c r="J128"/>
  <c r="E128"/>
  <c r="F124"/>
  <c r="G124"/>
  <c r="H124"/>
  <c r="I124"/>
  <c r="J124"/>
  <c r="E124"/>
  <c r="F123"/>
  <c r="G123"/>
  <c r="H123"/>
  <c r="I123"/>
  <c r="J123"/>
  <c r="E123"/>
  <c r="F121"/>
  <c r="G121"/>
  <c r="H121"/>
  <c r="I121"/>
  <c r="J121"/>
  <c r="E121"/>
  <c r="F96"/>
  <c r="G96"/>
  <c r="H96"/>
  <c r="I96"/>
  <c r="J96"/>
  <c r="E96"/>
  <c r="F95"/>
  <c r="G95"/>
  <c r="H95"/>
  <c r="I95"/>
  <c r="J95"/>
  <c r="E95"/>
  <c r="J381" i="2"/>
  <c r="I381"/>
  <c r="H381"/>
  <c r="G381"/>
  <c r="F381"/>
  <c r="E381"/>
  <c r="J377"/>
  <c r="J92" i="1" s="1"/>
  <c r="I377" i="2"/>
  <c r="I92" i="1" s="1"/>
  <c r="H377" i="2"/>
  <c r="H92" i="1" s="1"/>
  <c r="G377" i="2"/>
  <c r="G92" i="1" s="1"/>
  <c r="F377" i="2"/>
  <c r="F92" i="1" s="1"/>
  <c r="E377" i="2"/>
  <c r="E92" i="1" s="1"/>
  <c r="J372" i="2"/>
  <c r="J90" i="1" s="1"/>
  <c r="I372" i="2"/>
  <c r="I90" i="1" s="1"/>
  <c r="H372" i="2"/>
  <c r="H90" i="1" s="1"/>
  <c r="G372" i="2"/>
  <c r="G90" i="1" s="1"/>
  <c r="F372" i="2"/>
  <c r="F90" i="1" s="1"/>
  <c r="E372" i="2"/>
  <c r="E90" i="1" s="1"/>
  <c r="J369" i="2"/>
  <c r="J89" i="1" s="1"/>
  <c r="I369" i="2"/>
  <c r="I89" i="1" s="1"/>
  <c r="H369" i="2"/>
  <c r="H89" i="1" s="1"/>
  <c r="G369" i="2"/>
  <c r="G89" i="1" s="1"/>
  <c r="F369" i="2"/>
  <c r="F89" i="1" s="1"/>
  <c r="E369" i="2"/>
  <c r="E89" i="1" s="1"/>
  <c r="J365" i="2"/>
  <c r="J87" i="1" s="1"/>
  <c r="I365" i="2"/>
  <c r="I87" i="1" s="1"/>
  <c r="H365" i="2"/>
  <c r="H87" i="1" s="1"/>
  <c r="G365" i="2"/>
  <c r="G87" i="1" s="1"/>
  <c r="F365" i="2"/>
  <c r="F87" i="1" s="1"/>
  <c r="E365" i="2"/>
  <c r="E87" i="1" s="1"/>
  <c r="J362" i="2"/>
  <c r="J86" i="1" s="1"/>
  <c r="I362" i="2"/>
  <c r="I86" i="1" s="1"/>
  <c r="H362" i="2"/>
  <c r="H86" i="1" s="1"/>
  <c r="G362" i="2"/>
  <c r="G86" i="1" s="1"/>
  <c r="F362" i="2"/>
  <c r="F86" i="1" s="1"/>
  <c r="E362" i="2"/>
  <c r="E86" i="1" s="1"/>
  <c r="J359" i="2"/>
  <c r="J85" i="1" s="1"/>
  <c r="I359" i="2"/>
  <c r="I85" i="1" s="1"/>
  <c r="H359" i="2"/>
  <c r="H85" i="1" s="1"/>
  <c r="G359" i="2"/>
  <c r="G85" i="1" s="1"/>
  <c r="F359" i="2"/>
  <c r="F85" i="1" s="1"/>
  <c r="E359" i="2"/>
  <c r="E85" i="1" s="1"/>
  <c r="J356" i="2"/>
  <c r="J84" i="1" s="1"/>
  <c r="I356" i="2"/>
  <c r="I84" i="1" s="1"/>
  <c r="H356" i="2"/>
  <c r="H84" i="1" s="1"/>
  <c r="G356" i="2"/>
  <c r="G84" i="1" s="1"/>
  <c r="F356" i="2"/>
  <c r="F84" i="1" s="1"/>
  <c r="E356" i="2"/>
  <c r="E84" i="1" s="1"/>
  <c r="J353" i="2"/>
  <c r="J83" i="1" s="1"/>
  <c r="I353" i="2"/>
  <c r="I83" i="1" s="1"/>
  <c r="H353" i="2"/>
  <c r="H83" i="1" s="1"/>
  <c r="G353" i="2"/>
  <c r="G83" i="1" s="1"/>
  <c r="F353" i="2"/>
  <c r="F83" i="1" s="1"/>
  <c r="E353" i="2"/>
  <c r="E83" i="1" s="1"/>
  <c r="J349" i="2"/>
  <c r="J82" i="1" s="1"/>
  <c r="I349" i="2"/>
  <c r="I82" i="1" s="1"/>
  <c r="H349" i="2"/>
  <c r="H82" i="1" s="1"/>
  <c r="G349" i="2"/>
  <c r="G82" i="1" s="1"/>
  <c r="F349" i="2"/>
  <c r="F82" i="1" s="1"/>
  <c r="E349" i="2"/>
  <c r="E82" i="1" s="1"/>
  <c r="J348" i="2"/>
  <c r="I348"/>
  <c r="H348"/>
  <c r="G348"/>
  <c r="F348"/>
  <c r="E348"/>
  <c r="J343"/>
  <c r="J81" i="1" s="1"/>
  <c r="I343" i="2"/>
  <c r="I81" i="1" s="1"/>
  <c r="H343" i="2"/>
  <c r="H81" i="1" s="1"/>
  <c r="G343" i="2"/>
  <c r="G81" i="1" s="1"/>
  <c r="F343" i="2"/>
  <c r="F81" i="1" s="1"/>
  <c r="E343" i="2"/>
  <c r="E81" i="1" s="1"/>
  <c r="J339" i="2"/>
  <c r="J80" i="1" s="1"/>
  <c r="J79" s="1"/>
  <c r="I339" i="2"/>
  <c r="I80" i="1" s="1"/>
  <c r="I79" s="1"/>
  <c r="H339" i="2"/>
  <c r="H80" i="1" s="1"/>
  <c r="H79" s="1"/>
  <c r="G339" i="2"/>
  <c r="G80" i="1" s="1"/>
  <c r="G79" s="1"/>
  <c r="F339" i="2"/>
  <c r="F80" i="1" s="1"/>
  <c r="F79" s="1"/>
  <c r="E339" i="2"/>
  <c r="E80" i="1" s="1"/>
  <c r="E79" s="1"/>
  <c r="J333" i="2"/>
  <c r="J76" i="1" s="1"/>
  <c r="J75" s="1"/>
  <c r="J74" s="1"/>
  <c r="I333" i="2"/>
  <c r="I76" i="1" s="1"/>
  <c r="I75" s="1"/>
  <c r="I74" s="1"/>
  <c r="H333" i="2"/>
  <c r="H76" i="1" s="1"/>
  <c r="H75" s="1"/>
  <c r="H74" s="1"/>
  <c r="G333" i="2"/>
  <c r="G76" i="1" s="1"/>
  <c r="G75" s="1"/>
  <c r="G74" s="1"/>
  <c r="F333" i="2"/>
  <c r="F76" i="1" s="1"/>
  <c r="F75" s="1"/>
  <c r="F74" s="1"/>
  <c r="E333" i="2"/>
  <c r="E76" i="1" s="1"/>
  <c r="E75" s="1"/>
  <c r="E74" s="1"/>
  <c r="J330" i="2"/>
  <c r="J73" i="1" s="1"/>
  <c r="J72" s="1"/>
  <c r="I330" i="2"/>
  <c r="I73" i="1" s="1"/>
  <c r="I72" s="1"/>
  <c r="H330" i="2"/>
  <c r="H73" i="1" s="1"/>
  <c r="H72" s="1"/>
  <c r="G330" i="2"/>
  <c r="G73" i="1" s="1"/>
  <c r="G72" s="1"/>
  <c r="F330" i="2"/>
  <c r="F73" i="1" s="1"/>
  <c r="F72" s="1"/>
  <c r="E330" i="2"/>
  <c r="E73" i="1" s="1"/>
  <c r="E72" s="1"/>
  <c r="J327" i="2"/>
  <c r="J71" i="1" s="1"/>
  <c r="J70" s="1"/>
  <c r="I327" i="2"/>
  <c r="I71" i="1" s="1"/>
  <c r="I70" s="1"/>
  <c r="H327" i="2"/>
  <c r="H71" i="1" s="1"/>
  <c r="H70" s="1"/>
  <c r="G327" i="2"/>
  <c r="G71" i="1" s="1"/>
  <c r="G70" s="1"/>
  <c r="F327" i="2"/>
  <c r="F71" i="1" s="1"/>
  <c r="F70" s="1"/>
  <c r="E327" i="2"/>
  <c r="E71" i="1" s="1"/>
  <c r="E70" s="1"/>
  <c r="J324" i="2"/>
  <c r="J69" i="1" s="1"/>
  <c r="I324" i="2"/>
  <c r="I69" i="1" s="1"/>
  <c r="H324" i="2"/>
  <c r="H69" i="1" s="1"/>
  <c r="G324" i="2"/>
  <c r="G69" i="1" s="1"/>
  <c r="F324" i="2"/>
  <c r="F69" i="1" s="1"/>
  <c r="E324" i="2"/>
  <c r="E69" i="1" s="1"/>
  <c r="J321" i="2"/>
  <c r="J68" i="1" s="1"/>
  <c r="I321" i="2"/>
  <c r="I68" i="1" s="1"/>
  <c r="H321" i="2"/>
  <c r="H68" i="1" s="1"/>
  <c r="G321" i="2"/>
  <c r="G68" i="1" s="1"/>
  <c r="F321" i="2"/>
  <c r="F68" i="1" s="1"/>
  <c r="E321" i="2"/>
  <c r="E68" i="1" s="1"/>
  <c r="J318" i="2"/>
  <c r="J66" i="1" s="1"/>
  <c r="I318" i="2"/>
  <c r="I66" i="1" s="1"/>
  <c r="H318" i="2"/>
  <c r="H66" i="1" s="1"/>
  <c r="G318" i="2"/>
  <c r="G66" i="1" s="1"/>
  <c r="F318" i="2"/>
  <c r="F66" i="1" s="1"/>
  <c r="E318" i="2"/>
  <c r="E66" i="1" s="1"/>
  <c r="J315" i="2"/>
  <c r="J65" i="1" s="1"/>
  <c r="I315" i="2"/>
  <c r="I65" i="1" s="1"/>
  <c r="H315" i="2"/>
  <c r="H65" i="1" s="1"/>
  <c r="G315" i="2"/>
  <c r="G65" i="1" s="1"/>
  <c r="F315" i="2"/>
  <c r="F65" i="1" s="1"/>
  <c r="E315" i="2"/>
  <c r="E65" i="1" s="1"/>
  <c r="J312" i="2"/>
  <c r="J64" i="1" s="1"/>
  <c r="I312" i="2"/>
  <c r="I64" i="1" s="1"/>
  <c r="H312" i="2"/>
  <c r="H64" i="1" s="1"/>
  <c r="G312" i="2"/>
  <c r="G64" i="1" s="1"/>
  <c r="F312" i="2"/>
  <c r="F64" i="1" s="1"/>
  <c r="E312" i="2"/>
  <c r="E64" i="1" s="1"/>
  <c r="J309" i="2"/>
  <c r="J63" i="1" s="1"/>
  <c r="I309" i="2"/>
  <c r="I63" i="1" s="1"/>
  <c r="H309" i="2"/>
  <c r="H63" i="1" s="1"/>
  <c r="G309" i="2"/>
  <c r="G63" i="1" s="1"/>
  <c r="F309" i="2"/>
  <c r="F63" i="1" s="1"/>
  <c r="E309" i="2"/>
  <c r="E63" i="1" s="1"/>
  <c r="J308" i="2"/>
  <c r="I308"/>
  <c r="H308"/>
  <c r="G308"/>
  <c r="F308"/>
  <c r="E308"/>
  <c r="J306"/>
  <c r="J62" i="1" s="1"/>
  <c r="I306" i="2"/>
  <c r="I62" i="1" s="1"/>
  <c r="H306" i="2"/>
  <c r="H62" i="1" s="1"/>
  <c r="G306" i="2"/>
  <c r="G62" i="1" s="1"/>
  <c r="F306" i="2"/>
  <c r="F62" i="1" s="1"/>
  <c r="E306" i="2"/>
  <c r="E62" i="1" s="1"/>
  <c r="J298" i="2"/>
  <c r="J61" i="1" s="1"/>
  <c r="I298" i="2"/>
  <c r="I61" i="1" s="1"/>
  <c r="H298" i="2"/>
  <c r="H61" i="1" s="1"/>
  <c r="G298" i="2"/>
  <c r="G61" i="1" s="1"/>
  <c r="F298" i="2"/>
  <c r="F61" i="1" s="1"/>
  <c r="E298" i="2"/>
  <c r="E61" i="1" s="1"/>
  <c r="J295" i="2"/>
  <c r="J60" i="1" s="1"/>
  <c r="I295" i="2"/>
  <c r="I60" i="1" s="1"/>
  <c r="H295" i="2"/>
  <c r="H60" i="1" s="1"/>
  <c r="G295" i="2"/>
  <c r="G60" i="1" s="1"/>
  <c r="F295" i="2"/>
  <c r="F60" i="1" s="1"/>
  <c r="E295" i="2"/>
  <c r="E60" i="1" s="1"/>
  <c r="J287" i="2"/>
  <c r="J59" i="1" s="1"/>
  <c r="I287" i="2"/>
  <c r="I59" i="1" s="1"/>
  <c r="H287" i="2"/>
  <c r="H59" i="1" s="1"/>
  <c r="G287" i="2"/>
  <c r="G59" i="1" s="1"/>
  <c r="F287" i="2"/>
  <c r="F59" i="1" s="1"/>
  <c r="E287" i="2"/>
  <c r="E59" i="1" s="1"/>
  <c r="J274" i="2"/>
  <c r="J57" i="1" s="1"/>
  <c r="I274" i="2"/>
  <c r="I57" i="1" s="1"/>
  <c r="H274" i="2"/>
  <c r="H57" i="1" s="1"/>
  <c r="G274" i="2"/>
  <c r="G57" i="1" s="1"/>
  <c r="F274" i="2"/>
  <c r="F57" i="1" s="1"/>
  <c r="E274" i="2"/>
  <c r="E57" i="1" s="1"/>
  <c r="J249" i="2"/>
  <c r="J55" i="1" s="1"/>
  <c r="J54" s="1"/>
  <c r="J53" s="1"/>
  <c r="I249" i="2"/>
  <c r="I55" i="1" s="1"/>
  <c r="I54" s="1"/>
  <c r="I53" s="1"/>
  <c r="H249" i="2"/>
  <c r="H55" i="1" s="1"/>
  <c r="H54" s="1"/>
  <c r="H53" s="1"/>
  <c r="G249" i="2"/>
  <c r="G55" i="1" s="1"/>
  <c r="G54" s="1"/>
  <c r="G53" s="1"/>
  <c r="F249" i="2"/>
  <c r="F55" i="1" s="1"/>
  <c r="F54" s="1"/>
  <c r="F53" s="1"/>
  <c r="E249" i="2"/>
  <c r="E55" i="1" s="1"/>
  <c r="E54" s="1"/>
  <c r="E53" s="1"/>
  <c r="J241" i="2"/>
  <c r="J51" i="1" s="1"/>
  <c r="I241" i="2"/>
  <c r="I51" i="1" s="1"/>
  <c r="H241" i="2"/>
  <c r="H51" i="1" s="1"/>
  <c r="G241" i="2"/>
  <c r="G51" i="1" s="1"/>
  <c r="F241" i="2"/>
  <c r="F51" i="1" s="1"/>
  <c r="E241" i="2"/>
  <c r="E51" i="1" s="1"/>
  <c r="J233" i="2"/>
  <c r="J50" i="1" s="1"/>
  <c r="J49" s="1"/>
  <c r="J48" s="1"/>
  <c r="I233" i="2"/>
  <c r="I50" i="1" s="1"/>
  <c r="I49" s="1"/>
  <c r="I48" s="1"/>
  <c r="H233" i="2"/>
  <c r="H50" i="1" s="1"/>
  <c r="H49" s="1"/>
  <c r="H48" s="1"/>
  <c r="G233" i="2"/>
  <c r="G50" i="1" s="1"/>
  <c r="G49" s="1"/>
  <c r="G48" s="1"/>
  <c r="F233" i="2"/>
  <c r="F50" i="1" s="1"/>
  <c r="F49" s="1"/>
  <c r="F48" s="1"/>
  <c r="E233" i="2"/>
  <c r="E50" i="1" s="1"/>
  <c r="E49" s="1"/>
  <c r="E48" s="1"/>
  <c r="J227" i="2"/>
  <c r="J46" i="1" s="1"/>
  <c r="I227" i="2"/>
  <c r="I46" i="1" s="1"/>
  <c r="H227" i="2"/>
  <c r="H46" i="1" s="1"/>
  <c r="G227" i="2"/>
  <c r="G46" i="1" s="1"/>
  <c r="F227" i="2"/>
  <c r="F46" i="1" s="1"/>
  <c r="E227" i="2"/>
  <c r="E46" i="1" s="1"/>
  <c r="J217" i="2"/>
  <c r="J45" i="1" s="1"/>
  <c r="I217" i="2"/>
  <c r="I45" i="1" s="1"/>
  <c r="H217" i="2"/>
  <c r="H45" i="1" s="1"/>
  <c r="G217" i="2"/>
  <c r="G45" i="1" s="1"/>
  <c r="F217" i="2"/>
  <c r="F45" i="1" s="1"/>
  <c r="E217" i="2"/>
  <c r="E45" i="1" s="1"/>
  <c r="J171" i="2"/>
  <c r="J40" i="1" s="1"/>
  <c r="J39" s="1"/>
  <c r="I171" i="2"/>
  <c r="I40" i="1" s="1"/>
  <c r="I39" s="1"/>
  <c r="H171" i="2"/>
  <c r="H40" i="1" s="1"/>
  <c r="H39" s="1"/>
  <c r="G171" i="2"/>
  <c r="G40" i="1" s="1"/>
  <c r="G39" s="1"/>
  <c r="F171" i="2"/>
  <c r="F40" i="1" s="1"/>
  <c r="F39" s="1"/>
  <c r="E171" i="2"/>
  <c r="E40" i="1" s="1"/>
  <c r="E39" s="1"/>
  <c r="J168" i="2"/>
  <c r="J38" i="1" s="1"/>
  <c r="I168" i="2"/>
  <c r="I38" i="1" s="1"/>
  <c r="H168" i="2"/>
  <c r="H38" i="1" s="1"/>
  <c r="G168" i="2"/>
  <c r="G38" i="1" s="1"/>
  <c r="F168" i="2"/>
  <c r="F38" i="1" s="1"/>
  <c r="E168" i="2"/>
  <c r="E38" i="1" s="1"/>
  <c r="J152" i="2"/>
  <c r="J36" i="1" s="1"/>
  <c r="I152" i="2"/>
  <c r="I36" i="1" s="1"/>
  <c r="H152" i="2"/>
  <c r="H36" i="1" s="1"/>
  <c r="G152" i="2"/>
  <c r="G36" i="1" s="1"/>
  <c r="F152" i="2"/>
  <c r="F36" i="1" s="1"/>
  <c r="E152" i="2"/>
  <c r="E36" i="1" s="1"/>
  <c r="J142" i="2"/>
  <c r="J33" i="1" s="1"/>
  <c r="I142" i="2"/>
  <c r="I33" i="1" s="1"/>
  <c r="H142" i="2"/>
  <c r="H33" i="1" s="1"/>
  <c r="G142" i="2"/>
  <c r="G33" i="1" s="1"/>
  <c r="F142" i="2"/>
  <c r="F33" i="1" s="1"/>
  <c r="E142" i="2"/>
  <c r="E33" i="1" s="1"/>
  <c r="J141" i="2"/>
  <c r="I141"/>
  <c r="H141"/>
  <c r="G141"/>
  <c r="F141"/>
  <c r="E141"/>
  <c r="J134"/>
  <c r="J29" i="1" s="1"/>
  <c r="I134" i="2"/>
  <c r="I29" i="1" s="1"/>
  <c r="H134" i="2"/>
  <c r="H29" i="1" s="1"/>
  <c r="G134" i="2"/>
  <c r="G29" i="1" s="1"/>
  <c r="F134" i="2"/>
  <c r="F29" i="1" s="1"/>
  <c r="E134" i="2"/>
  <c r="E29" i="1" s="1"/>
  <c r="J121" i="2"/>
  <c r="J28" i="1" s="1"/>
  <c r="I121" i="2"/>
  <c r="I28" i="1" s="1"/>
  <c r="H121" i="2"/>
  <c r="H28" i="1" s="1"/>
  <c r="G121" i="2"/>
  <c r="G28" i="1" s="1"/>
  <c r="F121" i="2"/>
  <c r="F28" i="1" s="1"/>
  <c r="E121" i="2"/>
  <c r="E28" i="1" s="1"/>
  <c r="J112" i="2"/>
  <c r="J27" i="1" s="1"/>
  <c r="I112" i="2"/>
  <c r="I27" i="1" s="1"/>
  <c r="H112" i="2"/>
  <c r="H27" i="1" s="1"/>
  <c r="G112" i="2"/>
  <c r="G27" i="1" s="1"/>
  <c r="F112" i="2"/>
  <c r="F27" i="1" s="1"/>
  <c r="E112" i="2"/>
  <c r="E27" i="1" s="1"/>
  <c r="J109" i="2"/>
  <c r="J26" i="1" s="1"/>
  <c r="I109" i="2"/>
  <c r="I26" i="1" s="1"/>
  <c r="H109" i="2"/>
  <c r="H26" i="1" s="1"/>
  <c r="G109" i="2"/>
  <c r="G26" i="1" s="1"/>
  <c r="F109" i="2"/>
  <c r="F26" i="1" s="1"/>
  <c r="E109" i="2"/>
  <c r="E26" i="1" s="1"/>
  <c r="J106" i="2"/>
  <c r="J25" i="1" s="1"/>
  <c r="I106" i="2"/>
  <c r="I25" i="1" s="1"/>
  <c r="H106" i="2"/>
  <c r="H25" i="1" s="1"/>
  <c r="G106" i="2"/>
  <c r="G25" i="1" s="1"/>
  <c r="F106" i="2"/>
  <c r="F25" i="1" s="1"/>
  <c r="E106" i="2"/>
  <c r="E25" i="1" s="1"/>
  <c r="J44" i="2"/>
  <c r="J21" i="1" s="1"/>
  <c r="I44" i="2"/>
  <c r="I21" i="1" s="1"/>
  <c r="H44" i="2"/>
  <c r="H21" i="1" s="1"/>
  <c r="G44" i="2"/>
  <c r="G21" i="1" s="1"/>
  <c r="F44" i="2"/>
  <c r="F21" i="1" s="1"/>
  <c r="E44" i="2"/>
  <c r="E21" i="1" s="1"/>
  <c r="J30" i="2"/>
  <c r="J19" i="1" s="1"/>
  <c r="I30" i="2"/>
  <c r="I19" i="1" s="1"/>
  <c r="H30" i="2"/>
  <c r="H19" i="1" s="1"/>
  <c r="G30" i="2"/>
  <c r="G19" i="1" s="1"/>
  <c r="F30" i="2"/>
  <c r="F19" i="1" s="1"/>
  <c r="E30" i="2"/>
  <c r="E19" i="1" s="1"/>
  <c r="J25" i="2"/>
  <c r="J17" i="1" s="1"/>
  <c r="I25" i="2"/>
  <c r="I17" i="1" s="1"/>
  <c r="H25" i="2"/>
  <c r="H17" i="1" s="1"/>
  <c r="G25" i="2"/>
  <c r="G17" i="1" s="1"/>
  <c r="F25" i="2"/>
  <c r="F17" i="1" s="1"/>
  <c r="E25" i="2"/>
  <c r="E17" i="1" s="1"/>
  <c r="J20" i="2"/>
  <c r="J16" i="1" s="1"/>
  <c r="I20" i="2"/>
  <c r="I16" i="1" s="1"/>
  <c r="H20" i="2"/>
  <c r="H16" i="1" s="1"/>
  <c r="G20" i="2"/>
  <c r="G16" i="1" s="1"/>
  <c r="F20" i="2"/>
  <c r="F16" i="1" s="1"/>
  <c r="E20" i="2"/>
  <c r="E16" i="1" s="1"/>
  <c r="J6" i="2"/>
  <c r="J10" i="1" s="1"/>
  <c r="J9" s="1"/>
  <c r="J8" s="1"/>
  <c r="J193" s="1"/>
  <c r="I6" i="2"/>
  <c r="I10" i="1" s="1"/>
  <c r="I9" s="1"/>
  <c r="I8" s="1"/>
  <c r="I193" s="1"/>
  <c r="H6" i="2"/>
  <c r="H10" i="1" s="1"/>
  <c r="H9" s="1"/>
  <c r="H8" s="1"/>
  <c r="H193" s="1"/>
  <c r="G6" i="2"/>
  <c r="G10" i="1" s="1"/>
  <c r="G9" s="1"/>
  <c r="G8" s="1"/>
  <c r="G193" s="1"/>
  <c r="F6" i="2"/>
  <c r="F10" i="1" s="1"/>
  <c r="F9" s="1"/>
  <c r="F8" s="1"/>
  <c r="F193" s="1"/>
  <c r="E6" i="2"/>
  <c r="E10" i="1" s="1"/>
  <c r="E9" s="1"/>
  <c r="E8" s="1"/>
  <c r="E193" s="1"/>
  <c r="F386" i="2" l="1"/>
  <c r="H386"/>
  <c r="J386"/>
  <c r="E386"/>
  <c r="G386"/>
  <c r="I386"/>
</calcChain>
</file>

<file path=xl/sharedStrings.xml><?xml version="1.0" encoding="utf-8"?>
<sst xmlns="http://schemas.openxmlformats.org/spreadsheetml/2006/main" count="2012" uniqueCount="594">
  <si>
    <t>Фин.отд.адм. Хохольского муниц.р-на Вор.обл.</t>
  </si>
  <si>
    <t>Единица измерения: тыс. руб (с точностью до первого десятичного знака)</t>
  </si>
  <si>
    <t>Наименование вопроса местного значения, расходного обязательства</t>
  </si>
  <si>
    <t>Коды бюджет-
ной
клас-
сифика-
ции</t>
  </si>
  <si>
    <t>Объём средств на исполнение расходного обязательства по всем по всем муниципальным образованиям (тыс. рублей)</t>
  </si>
  <si>
    <t>Приме-
чание</t>
  </si>
  <si>
    <t>отчётный финансовый год</t>
  </si>
  <si>
    <t>текущий финансовый год</t>
  </si>
  <si>
    <t>очередной финансовый год</t>
  </si>
  <si>
    <t>плановый период</t>
  </si>
  <si>
    <t>запланиро-
вано</t>
  </si>
  <si>
    <t>фактически исполнено</t>
  </si>
  <si>
    <t>финансовый год + 1</t>
  </si>
  <si>
    <t>финансовый год + 2</t>
  </si>
  <si>
    <t>гр. 0</t>
  </si>
  <si>
    <t>гр. 1</t>
  </si>
  <si>
    <t>гр. 2</t>
  </si>
  <si>
    <t>гр. 3</t>
  </si>
  <si>
    <t>гр. 13</t>
  </si>
  <si>
    <t>гр. 14</t>
  </si>
  <si>
    <t>гр. 15</t>
  </si>
  <si>
    <t>гр. 16</t>
  </si>
  <si>
    <t>гр. 17</t>
  </si>
  <si>
    <t>гр. 18</t>
  </si>
  <si>
    <t>гр. 19</t>
  </si>
  <si>
    <t>1.</t>
  </si>
  <si>
    <t>Расходные обязательства, возникшие в результате принятия нормативных правовых актов муниципального района, заключения договоров (соглашений), всего из них:</t>
  </si>
  <si>
    <t>1000</t>
  </si>
  <si>
    <t/>
  </si>
  <si>
    <t>1.1.</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</si>
  <si>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</si>
  <si>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</si>
  <si>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t>
  </si>
  <si>
    <t>составление и рассмотрение проекта бюджета муниципального района, утверждение и исполнение бюджета муниципального района, осуществление контроля за его исполнением, составление и утверждение отчета об исполнении бюджета муниципального района</t>
  </si>
  <si>
    <t>1002</t>
  </si>
  <si>
    <t>0103</t>
  </si>
  <si>
    <t>0106</t>
  </si>
  <si>
    <t>0111</t>
  </si>
  <si>
    <t>0113</t>
  </si>
  <si>
    <t>1301</t>
  </si>
  <si>
    <t>9999</t>
  </si>
  <si>
    <t>1.1.3.</t>
  </si>
  <si>
    <t>владение, пользование и распоряжение имуществом, находящимся в муниципальной собственности муниципального района</t>
  </si>
  <si>
    <t>1004</t>
  </si>
  <si>
    <t>1.1.6.</t>
  </si>
  <si>
    <t>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t>
  </si>
  <si>
    <t>1007</t>
  </si>
  <si>
    <t>0408</t>
  </si>
  <si>
    <t>0412</t>
  </si>
  <si>
    <t>1.1.9.</t>
  </si>
  <si>
    <t>участие в предупреждении и ликвидации последствий чрезвычайных ситуаций на территории муниципального района</t>
  </si>
  <si>
    <t>1010</t>
  </si>
  <si>
    <t>0309</t>
  </si>
  <si>
    <t>0310</t>
  </si>
  <si>
    <t>1.1.14.</t>
  </si>
  <si>
    <t>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t>
  </si>
  <si>
    <t>1015</t>
  </si>
  <si>
    <t>0701</t>
  </si>
  <si>
    <t>0702</t>
  </si>
  <si>
    <t>0705</t>
  </si>
  <si>
    <t>0709</t>
  </si>
  <si>
    <t>1.1.19.</t>
  </si>
  <si>
    <t>формирование и содержание муниципального архива, включая хранение архивных фондов поселений</t>
  </si>
  <si>
    <t>1020</t>
  </si>
  <si>
    <t>1.1.20.</t>
  </si>
  <si>
    <t>содержание на территории муниципального района межпоселенческих мест захоронения, организация ритуальных услуг</t>
  </si>
  <si>
    <t>1021</t>
  </si>
  <si>
    <t>0503</t>
  </si>
  <si>
    <t>1.1.22.</t>
  </si>
  <si>
    <t>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</si>
  <si>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1023</t>
  </si>
  <si>
    <t>0801</t>
  </si>
  <si>
    <t>1.1.23.</t>
  </si>
  <si>
    <t>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</si>
  <si>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1024</t>
  </si>
  <si>
    <t>1.1.30.</t>
  </si>
  <si>
    <t>создание условий для развития сельскохозяйственного производства в поселениях, расширения рынка сельскохозяйственной продукции, сырья и продовольствия, содействие развитию малого и среднего предпринимательства, оказание поддержки социально ориентированным некоммерческим организациям, благотворительной деятельности и добровольчеству</t>
  </si>
  <si>
    <t>1031</t>
  </si>
  <si>
    <t>0405</t>
  </si>
  <si>
    <t>1006</t>
  </si>
  <si>
    <t>1.1.31.</t>
  </si>
  <si>
    <t>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t>
  </si>
  <si>
    <t>1032</t>
  </si>
  <si>
    <t>1101</t>
  </si>
  <si>
    <t>1102</t>
  </si>
  <si>
    <t>1105</t>
  </si>
  <si>
    <t>1.1.32.</t>
  </si>
  <si>
    <t>организация и осуществление мероприятий межпоселенческого характера по работе с детьми и молодежью</t>
  </si>
  <si>
    <t>1033</t>
  </si>
  <si>
    <t>0707</t>
  </si>
  <si>
    <t>1.1.39.</t>
  </si>
  <si>
    <t>организация в соответствии с Федеральным законом от 24 июля 2007 года № 221-ФЗ «О государственном кадастре недвижимости» выполнения комплексных кадастровых работ и утверждение карты-плана территории</t>
  </si>
  <si>
    <t>1040</t>
  </si>
  <si>
    <t>1.2.</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</si>
  <si>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всего</t>
  </si>
  <si>
    <t>1100</t>
  </si>
  <si>
    <t>1.2.1.</t>
  </si>
  <si>
    <t>функционирование органов местного самоуправления</t>
  </si>
  <si>
    <t>0102</t>
  </si>
  <si>
    <t>0104</t>
  </si>
  <si>
    <t>1.2.2.</t>
  </si>
  <si>
    <t>финансирование муниципальных учреждений</t>
  </si>
  <si>
    <t>1.2.13.</t>
  </si>
  <si>
    <t>учреждение печатного средства массовой информации для опубликования муниципальных правовых актов, обсуждения проектов муниципальных правовых актов по вопросам местного значения, доведения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</si>
  <si>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1113</t>
  </si>
  <si>
    <t>1.3.</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</si>
  <si>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</si>
  <si>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1200</t>
  </si>
  <si>
    <t>1.3.3.</t>
  </si>
  <si>
    <t>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</si>
  <si>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1400</t>
  </si>
  <si>
    <t>1.3.3.1. </t>
  </si>
  <si>
    <t>на улучшение жилищных условий граждан, проживающих в сельской местности, в том числе молодых семей и молодых специалистов, проживающих и работающих на селе</t>
  </si>
  <si>
    <t>1401</t>
  </si>
  <si>
    <t>1003</t>
  </si>
  <si>
    <t>1.3.3.9.</t>
  </si>
  <si>
    <t>на социальное обеспечение граждан, находящихся в трудной жизненной ситуации, малоимущих граждан, пенсионное обеспечение муниципальных служащих</t>
  </si>
  <si>
    <t>1409</t>
  </si>
  <si>
    <t>1.4.</t>
  </si>
  <si>
    <t>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</si>
  <si>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1500</t>
  </si>
  <si>
    <t>1.4.1.</t>
  </si>
  <si>
    <t>за счет субвенций, предоставленных из федерального бюджета или бюджета субъекта Российской Федерации, всего</t>
  </si>
  <si>
    <t>1501</t>
  </si>
  <si>
    <t>1.4.1.20.</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</si>
  <si>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t>
  </si>
  <si>
    <t>1521</t>
  </si>
  <si>
    <t>1.4.1.39.</t>
  </si>
  <si>
    <t>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</si>
  <si>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1540</t>
  </si>
  <si>
    <t>1.4.1.40.</t>
  </si>
  <si>
    <t>на организацию и осуществление деятельности по опеке и попечительству</t>
  </si>
  <si>
    <t>1541</t>
  </si>
  <si>
    <t>1.4.1.58.</t>
  </si>
  <si>
    <t>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</si>
  <si>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1559</t>
  </si>
  <si>
    <t>1.4.1.76.</t>
  </si>
  <si>
    <t>на сбор информации от поселений, входящих в муниципальный район, необходимой для ведения регистра муниципальных нормативных правовых актов</t>
  </si>
  <si>
    <t>1577</t>
  </si>
  <si>
    <t>1.4.1.90.</t>
  </si>
  <si>
    <t>на компенсацию, выплачиваемую родителям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</si>
  <si>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1591</t>
  </si>
  <si>
    <t>1.4.1.91.</t>
  </si>
  <si>
    <t>на выплату единовременного пособия при всех формах устройства детей, лишенных родительского попечения, в семью</t>
  </si>
  <si>
    <t>1592</t>
  </si>
  <si>
    <t>1.4.1.92.</t>
  </si>
  <si>
    <t>на обеспечение выплат семьям опекунов на содержание подопечных детей</t>
  </si>
  <si>
    <t>1593</t>
  </si>
  <si>
    <t>1.4.1.93.</t>
  </si>
  <si>
    <t>на обеспечение выплаты вознаграждения, причитающегося приемному родителю</t>
  </si>
  <si>
    <t>1594</t>
  </si>
  <si>
    <t>1.4.1.94.</t>
  </si>
  <si>
    <t>на обеспечение выплат приемной семье на содержание подопечных детей</t>
  </si>
  <si>
    <t>1595</t>
  </si>
  <si>
    <t>1.4.1.95.</t>
  </si>
  <si>
    <t>на выплату единовременного пособия при передаче ребенка на воспитание в семью</t>
  </si>
  <si>
    <t>1596</t>
  </si>
  <si>
    <t>1.4.1.96.</t>
  </si>
  <si>
    <t>на выплату единовременного пособия при устройстве в семью ребенка-инвалида или ребенка, достигшего возраста 10 лет, а также при одновременной передаче на воспитание в семью ребенка вместе с его братьями (сестрами)</t>
  </si>
  <si>
    <t>1597</t>
  </si>
  <si>
    <t>1.5.</t>
  </si>
  <si>
    <t>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</si>
  <si>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1700</t>
  </si>
  <si>
    <t>1.5.1.</t>
  </si>
  <si>
    <t>по предоставлению дотаций на выравнивание бюджетной обеспеченности городских, сельских поселений, всего</t>
  </si>
  <si>
    <t>1701</t>
  </si>
  <si>
    <t>1.5.3.</t>
  </si>
  <si>
    <t>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</si>
  <si>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1703</t>
  </si>
  <si>
    <t>1.5.3.1.</t>
  </si>
  <si>
    <t>на осуществление полномочий по расчету и предоставлению дотаций поселениям за счет средств областного бюджета</t>
  </si>
  <si>
    <t>1704</t>
  </si>
  <si>
    <t>1.5.4.</t>
  </si>
  <si>
    <t>по предоставлению иных межбюджетных трансфертов, всего</t>
  </si>
  <si>
    <t>1800</t>
  </si>
  <si>
    <t>1.5.4.1.</t>
  </si>
  <si>
    <t>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</si>
  <si>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1801</t>
  </si>
  <si>
    <t>1.5.4.1.1.</t>
  </si>
  <si>
    <t>на осуществление части полномочий по финансовому обеспечению дошкольных и  образовательных учреждений</t>
  </si>
  <si>
    <t>1802</t>
  </si>
  <si>
    <t>1.5.4.2.</t>
  </si>
  <si>
    <t>в иных случаях, не связанных с заключением соглашений, предусмотренных в подпункте 1.5.4.1, всего</t>
  </si>
  <si>
    <t>1900</t>
  </si>
  <si>
    <t>1.5.4.2.3.</t>
  </si>
  <si>
    <t>на обеспечение мероприятий по модернизации систем коммунальной инфраструктуры, закупка техники для жилищно-коммунального хозяйства</t>
  </si>
  <si>
    <t>1903</t>
  </si>
  <si>
    <t>1403</t>
  </si>
  <si>
    <t>1.5.4.2.7.</t>
  </si>
  <si>
    <t>на благоустройство территорий населенных пунктов</t>
  </si>
  <si>
    <t>1907</t>
  </si>
  <si>
    <t>1.5.4.2.8.</t>
  </si>
  <si>
    <t>на предупреждение и ликвидацию чрезвычайных ситуаций и последствий стихийных бедствий</t>
  </si>
  <si>
    <t>1908</t>
  </si>
  <si>
    <t>1.5.4.2.10.</t>
  </si>
  <si>
    <t>на организацию проведения оплачиваемых общественных работ</t>
  </si>
  <si>
    <t>1910</t>
  </si>
  <si>
    <t>1.5.4.2.11.</t>
  </si>
  <si>
    <t>на развитие систем водоснабжения и водоотведения</t>
  </si>
  <si>
    <t>1911</t>
  </si>
  <si>
    <t>0505</t>
  </si>
  <si>
    <t>1.5.4.2.12.</t>
  </si>
  <si>
    <t>на софинансирование расходов на уличное освещение</t>
  </si>
  <si>
    <t>1912</t>
  </si>
  <si>
    <t>1.5.4.2.13.</t>
  </si>
  <si>
    <t>на обеспечение государственной поддержки лучших работников муниципальных учреждений</t>
  </si>
  <si>
    <t>1913</t>
  </si>
  <si>
    <t>1.5.4.2.14.</t>
  </si>
  <si>
    <t>на подготовку и проведение празднования памятных дат муниципальных образований</t>
  </si>
  <si>
    <t>1914</t>
  </si>
  <si>
    <t>1.5.4.2.15.</t>
  </si>
  <si>
    <t>на компенсацию дополнительных расходов, возникающих в результате решений, принятых органами власти другого уровня</t>
  </si>
  <si>
    <t>1915</t>
  </si>
  <si>
    <t>1.5.4.2.17.</t>
  </si>
  <si>
    <t>на поддержку мер по обеспечению сбалансированности бюджетов, долевое финансирование приоритетных социально значимых расходов, компенсация дополнительных расходов поселений</t>
  </si>
  <si>
    <t>1917</t>
  </si>
  <si>
    <t>1402</t>
  </si>
  <si>
    <t>1.5.4.2.22.</t>
  </si>
  <si>
    <t>на обеспечение повышения качества жизни населения через сохранение и развитие муниципальной культуры</t>
  </si>
  <si>
    <t>1922</t>
  </si>
  <si>
    <t>1.5.4.2.23.</t>
  </si>
  <si>
    <t>на поощрение за достижение наилучших значений комплексной оценки показателей эффективности деятельности органов местного самоуправления</t>
  </si>
  <si>
    <t>1923</t>
  </si>
  <si>
    <t>4.</t>
  </si>
  <si>
    <t>Расходные обязательства, возникшие в результате принятия нормативных правовых актов городского поселения, заключения договоров (соглашений), всего из них:</t>
  </si>
  <si>
    <t>4000</t>
  </si>
  <si>
    <t>4.1.</t>
  </si>
  <si>
    <t>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</si>
  <si>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4001</t>
  </si>
  <si>
    <t>4.1.1.</t>
  </si>
  <si>
    <t>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 владение, пользование и распоряжение имуществ</t>
  </si>
  <si>
    <t>4002</t>
  </si>
  <si>
    <t>4.1.3.</t>
  </si>
  <si>
    <t>владение, пользование и распоряжение имуществом, находящимся в муниципальной собственности городского поселения</t>
  </si>
  <si>
    <t>4004</t>
  </si>
  <si>
    <t>4.1.4.</t>
  </si>
  <si>
    <t>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</si>
  <si>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4005</t>
  </si>
  <si>
    <t>0502</t>
  </si>
  <si>
    <t>4.1.5.</t>
  </si>
  <si>
    <t>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</si>
  <si>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4006</t>
  </si>
  <si>
    <t>0409</t>
  </si>
  <si>
    <t>4.1.6.</t>
  </si>
  <si>
    <t>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</si>
  <si>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4007</t>
  </si>
  <si>
    <t>0501</t>
  </si>
  <si>
    <t>4.1.10.</t>
  </si>
  <si>
    <t>участие в предупреждении и ликвидации последствий чрезвычайных ситуаций в границах городского поселения</t>
  </si>
  <si>
    <t>4011</t>
  </si>
  <si>
    <t>4.1.11.</t>
  </si>
  <si>
    <t>обеспечение первичных мер пожарной безопасности в границах населенных пунктов городского поселения</t>
  </si>
  <si>
    <t>4012</t>
  </si>
  <si>
    <t>4.1.14.</t>
  </si>
  <si>
    <t>создание условий для организации досуга и обеспечения жителей городского поселения услугами организаций культуры</t>
  </si>
  <si>
    <t>4015</t>
  </si>
  <si>
    <t>0804</t>
  </si>
  <si>
    <t>4.1.17.   </t>
  </si>
  <si>
    <t>обеспечение условий для развития на территории городского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городского поселения</t>
  </si>
  <si>
    <t>4018</t>
  </si>
  <si>
    <t>4.1.18.   </t>
  </si>
  <si>
    <t>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</si>
  <si>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4019</t>
  </si>
  <si>
    <t>4.1.21.   </t>
  </si>
  <si>
    <t>утверждение правил благоустройства территории городского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городского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 а также использования, охраны, защиты, воспроизводства городских лесов, лесов особо охраняемых природных территорий, расположенных в границах населенных пунктов городского поселения</t>
  </si>
  <si>
    <t>4022</t>
  </si>
  <si>
    <t>4.1.22.   </t>
  </si>
  <si>
    <t>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t>
  </si>
  <si>
    <t>4023</t>
  </si>
  <si>
    <t>4.1.24.   </t>
  </si>
  <si>
    <t>организация ритуальных услуг и содержание мест захоронения</t>
  </si>
  <si>
    <t>4025</t>
  </si>
  <si>
    <t>4.1.39.</t>
  </si>
  <si>
    <t>участие в соответствии с Федеральным законом от 24 июля 2007 года № 221-ФЗ «О государственном кадастре недвижимости» в выполнении комплексных кадастровых работ</t>
  </si>
  <si>
    <t>4040</t>
  </si>
  <si>
    <t>4.2.</t>
  </si>
  <si>
    <t>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всего</t>
  </si>
  <si>
    <t>4100</t>
  </si>
  <si>
    <t>4.2.1.</t>
  </si>
  <si>
    <t>4101</t>
  </si>
  <si>
    <t>4.3.</t>
  </si>
  <si>
    <t>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</si>
  <si>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4200</t>
  </si>
  <si>
    <t>4.3.3.</t>
  </si>
  <si>
    <t>4400</t>
  </si>
  <si>
    <t>4.3.3.2.</t>
  </si>
  <si>
    <t>на содействие занятости населения, снижение напряженности на рынке труда</t>
  </si>
  <si>
    <t>4402</t>
  </si>
  <si>
    <t>4.3.3.3.</t>
  </si>
  <si>
    <t>4403</t>
  </si>
  <si>
    <t>4.4.</t>
  </si>
  <si>
    <t>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</si>
  <si>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4500</t>
  </si>
  <si>
    <t>4.4.1.</t>
  </si>
  <si>
    <t>4501</t>
  </si>
  <si>
    <t>4.4.1.3.</t>
  </si>
  <si>
    <t>на осуществление воинского учета на территориях, на которых отсутствуют структурные подразделения военных комиссариатов</t>
  </si>
  <si>
    <t>4504</t>
  </si>
  <si>
    <t>0203</t>
  </si>
  <si>
    <t>4.5.</t>
  </si>
  <si>
    <t>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</si>
  <si>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4700</t>
  </si>
  <si>
    <t>4.5.2.</t>
  </si>
  <si>
    <t>4800</t>
  </si>
  <si>
    <t>4.5.2.1.</t>
  </si>
  <si>
    <t>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</si>
  <si>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4801</t>
  </si>
  <si>
    <t>4.5.2.1.1.</t>
  </si>
  <si>
    <t>на создание условий для организации досуга и обеспечения жителей сельского поселения услугами организаций культуры</t>
  </si>
  <si>
    <t>4802</t>
  </si>
  <si>
    <t>4.5.2.1.3.</t>
  </si>
  <si>
    <t>на осуществление муниципального жилищного контроля</t>
  </si>
  <si>
    <t>4804</t>
  </si>
  <si>
    <t>4.5.2.1.5.</t>
  </si>
  <si>
    <t>на осуществление муниципального земельного контроля</t>
  </si>
  <si>
    <t>4806</t>
  </si>
  <si>
    <t>4.5.2.1.6.</t>
  </si>
  <si>
    <t>на развитие градостроительной деятельности, подготовку документации по планировке территорий</t>
  </si>
  <si>
    <t>4807</t>
  </si>
  <si>
    <t>4.5.2.1.14.</t>
  </si>
  <si>
    <t>на организацию и осуществление мероприятий по работе с детьми и молодежью</t>
  </si>
  <si>
    <t>4815</t>
  </si>
  <si>
    <t>5.</t>
  </si>
  <si>
    <t>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</si>
  <si>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5000</t>
  </si>
  <si>
    <t>5.1.</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</si>
  <si>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</si>
  <si>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5001</t>
  </si>
  <si>
    <t>5.1.1.</t>
  </si>
  <si>
    <t>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</si>
  <si>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5002</t>
  </si>
  <si>
    <t>5.1.3.</t>
  </si>
  <si>
    <t>владение, пользование и распоряжение имуществом, находящимся в муниципальной собственности сельского поселения</t>
  </si>
  <si>
    <t>5004</t>
  </si>
  <si>
    <t>5.1.4.</t>
  </si>
  <si>
    <t>обеспечение первичных мер пожарной безопасности в границах населенных пунктов сельского поселения</t>
  </si>
  <si>
    <t>5005</t>
  </si>
  <si>
    <t>0314</t>
  </si>
  <si>
    <t>5.1.6.</t>
  </si>
  <si>
    <t>создание условий для организации досуга и обеспечения жителей сельского поселения услугами организаций культуры</t>
  </si>
  <si>
    <t>5007</t>
  </si>
  <si>
    <t>5.1.7.</t>
  </si>
  <si>
    <t>обеспечение условий для развития на территории сельского поселения физической культуры, школьного спорта и массового спорта, организация проведения официальных физкультурно-оздоровительных и спортивных мероприятий сельского поселения</t>
  </si>
  <si>
    <t>5008</t>
  </si>
  <si>
    <t>5.1.9.</t>
  </si>
  <si>
    <t>утверждение правил благоустройства территории сельского поселения, устанавливающих в том числе требования по содержанию зданий (включая жилые дома), сооружений и земельных участков, на которых они расположены, к внешнему виду фасадов и ограждений соответствующих зданий и сооружений, перечень работ по благоустройству и периодичность их выполнения; установление порядка участия собственников зданий (помещений в них) и сооружений в благоустройстве прилегающих территорий; организация благоустройства территории сельского поселения (включая освещение улиц, озеленение территории, установку указателей с наименованиями улиц и номерами домов, размещение и содержание малых архитектурных форм)</t>
  </si>
  <si>
    <t>5010</t>
  </si>
  <si>
    <t>5.1.14.</t>
  </si>
  <si>
    <t>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</si>
  <si>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5015</t>
  </si>
  <si>
    <t>5.1.15.</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</si>
  <si>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</si>
  <si>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5016</t>
  </si>
  <si>
    <t>5.1.16.</t>
  </si>
  <si>
    <t>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</si>
  <si>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5017</t>
  </si>
  <si>
    <t>5.1.17.</t>
  </si>
  <si>
    <t>создание условий для предоставления транспортных услуг населению и организация транспортного обслуживания населения в границах сельского поселения</t>
  </si>
  <si>
    <t>5018</t>
  </si>
  <si>
    <t>5.1.20.</t>
  </si>
  <si>
    <t>участие в предупреждении и ликвидации последствий чрезвычайных ситуаций в границах сельского поселения</t>
  </si>
  <si>
    <t>5021</t>
  </si>
  <si>
    <t>5.1.24.</t>
  </si>
  <si>
    <t>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</si>
  <si>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5025</t>
  </si>
  <si>
    <t>5.1.25.</t>
  </si>
  <si>
    <t>участие в организации деятельности по сбору (в том числе раздельному сбору) и транспортированию твердых коммунальных отходов</t>
  </si>
  <si>
    <t>5026</t>
  </si>
  <si>
    <t>5.1.26.</t>
  </si>
  <si>
    <t>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сельского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t>
  </si>
  <si>
    <t>5027</t>
  </si>
  <si>
    <t>5.1.27.</t>
  </si>
  <si>
    <t>5028</t>
  </si>
  <si>
    <t>5.1.28.</t>
  </si>
  <si>
    <t>организация и осуществление мероприятий по территориальной обороне и гражданской обороне, защите населения и территории сельского поселения от чрезвычайных ситуаций природного и техногенного характера</t>
  </si>
  <si>
    <t>5029</t>
  </si>
  <si>
    <t>5.2.</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</si>
  <si>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всего</t>
  </si>
  <si>
    <t>5100</t>
  </si>
  <si>
    <t>5.2.1.</t>
  </si>
  <si>
    <t>5101</t>
  </si>
  <si>
    <t>5.2.10.</t>
  </si>
  <si>
    <t>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</si>
  <si>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5110</t>
  </si>
  <si>
    <t>0107</t>
  </si>
  <si>
    <t>5.3.</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</si>
  <si>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</si>
  <si>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5200</t>
  </si>
  <si>
    <t>5.3.1.</t>
  </si>
  <si>
    <t>по перечню, предусмотренному Федеральным законом от 06.10.2003 № 131-ФЗ «Об общих принципах организации местного самоуправления в Российской Федерации», всего</t>
  </si>
  <si>
    <t>5201</t>
  </si>
  <si>
    <t>5.3.1.7.</t>
  </si>
  <si>
    <t>создание муниципальной пожарной охраны</t>
  </si>
  <si>
    <t>5208</t>
  </si>
  <si>
    <t>5.3.3.</t>
  </si>
  <si>
    <t>5400</t>
  </si>
  <si>
    <t>5.3.3.1.</t>
  </si>
  <si>
    <t>на обеспечение мероприятий по капитальному ремонту многоквартирных домов и переселение граждан из аварийного жилищного фонда</t>
  </si>
  <si>
    <t>5401</t>
  </si>
  <si>
    <t>5.3.3.2.</t>
  </si>
  <si>
    <t>5402</t>
  </si>
  <si>
    <t>5.3.3.3.</t>
  </si>
  <si>
    <t>5403</t>
  </si>
  <si>
    <t>5.4.</t>
  </si>
  <si>
    <t>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</si>
  <si>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5500</t>
  </si>
  <si>
    <t>5.4.1.</t>
  </si>
  <si>
    <t>5501</t>
  </si>
  <si>
    <t>5.4.1.3.</t>
  </si>
  <si>
    <t>5504</t>
  </si>
  <si>
    <t>5.5.</t>
  </si>
  <si>
    <t>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</si>
  <si>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5700</t>
  </si>
  <si>
    <t>5.5.2.</t>
  </si>
  <si>
    <t>5800</t>
  </si>
  <si>
    <t>5.5.2.1.</t>
  </si>
  <si>
    <t>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</si>
  <si>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5801</t>
  </si>
  <si>
    <t>5.5.2.1.1.</t>
  </si>
  <si>
    <t>5802</t>
  </si>
  <si>
    <t>5.5.2.1.3.</t>
  </si>
  <si>
    <t>5804</t>
  </si>
  <si>
    <t>5.5.2.1.5.</t>
  </si>
  <si>
    <t>5806</t>
  </si>
  <si>
    <t>5.5.2.1.6.</t>
  </si>
  <si>
    <t>5807</t>
  </si>
  <si>
    <t>5.5.2.1.8.</t>
  </si>
  <si>
    <t>на организацию ритуальных услуг и содержания мест захоронения поселения</t>
  </si>
  <si>
    <t>5809</t>
  </si>
  <si>
    <t>5.5.2.1.9.</t>
  </si>
  <si>
    <t>на организацию сбора и вывоза бытовых отходов и мусора</t>
  </si>
  <si>
    <t>5810</t>
  </si>
  <si>
    <t>5.5.2.1.14.</t>
  </si>
  <si>
    <t>5815</t>
  </si>
  <si>
    <t>5.5.2.1.18.</t>
  </si>
  <si>
    <t>на осуществление полномочий по определению поставщиков (подрядчиков, исполнителей) для отдельных муниципальных заказчиков</t>
  </si>
  <si>
    <t>5819</t>
  </si>
  <si>
    <t>Итого по документу</t>
  </si>
  <si>
    <t>18 Ноябрь 2016 г.</t>
  </si>
  <si>
    <t>Подразделение</t>
  </si>
  <si>
    <t>Суммы</t>
  </si>
  <si>
    <t>Раздел-подраздел</t>
  </si>
  <si>
    <t>Целевая статья</t>
  </si>
  <si>
    <t>Вид расходов</t>
  </si>
  <si>
    <t>Экономическая статья</t>
  </si>
  <si>
    <t>отчётный год, план</t>
  </si>
  <si>
    <t>отчётный год, факт</t>
  </si>
  <si>
    <t>текущий год</t>
  </si>
  <si>
    <t>текущий год
+1</t>
  </si>
  <si>
    <t>текущий год
+2</t>
  </si>
  <si>
    <t>текущий год
+3</t>
  </si>
  <si>
    <t>Итого по отчёту</t>
  </si>
  <si>
    <t>0530180010</t>
  </si>
  <si>
    <t>129</t>
  </si>
  <si>
    <t>210</t>
  </si>
  <si>
    <t>121</t>
  </si>
  <si>
    <t>122</t>
  </si>
  <si>
    <t>242</t>
  </si>
  <si>
    <t>220</t>
  </si>
  <si>
    <t>300</t>
  </si>
  <si>
    <t>244</t>
  </si>
  <si>
    <t>0530380380</t>
  </si>
  <si>
    <t>831</t>
  </si>
  <si>
    <t>999</t>
  </si>
  <si>
    <t>0130280300</t>
  </si>
  <si>
    <t>870</t>
  </si>
  <si>
    <t>0510280250</t>
  </si>
  <si>
    <t>0510282010</t>
  </si>
  <si>
    <t>730</t>
  </si>
  <si>
    <t>9999999999</t>
  </si>
  <si>
    <t>0630180040</t>
  </si>
  <si>
    <t>0110178810</t>
  </si>
  <si>
    <t>1020288020</t>
  </si>
  <si>
    <t>0120151740</t>
  </si>
  <si>
    <t>0100120570</t>
  </si>
  <si>
    <t>0810180050</t>
  </si>
  <si>
    <t>0830180590</t>
  </si>
  <si>
    <t>111</t>
  </si>
  <si>
    <t>112</t>
  </si>
  <si>
    <t>119</t>
  </si>
  <si>
    <t>852</t>
  </si>
  <si>
    <t>0220180590</t>
  </si>
  <si>
    <t>0220578200</t>
  </si>
  <si>
    <t>0220078130</t>
  </si>
  <si>
    <t>0220220540</t>
  </si>
  <si>
    <t>0220250270</t>
  </si>
  <si>
    <t>0220278350</t>
  </si>
  <si>
    <t>0220278360</t>
  </si>
  <si>
    <t>0220280590</t>
  </si>
  <si>
    <t>0220480060</t>
  </si>
  <si>
    <t>0230180590</t>
  </si>
  <si>
    <t>0250380590</t>
  </si>
  <si>
    <t>0270480280</t>
  </si>
  <si>
    <t>611</t>
  </si>
  <si>
    <t>612</t>
  </si>
  <si>
    <t>851</t>
  </si>
  <si>
    <t>853</t>
  </si>
  <si>
    <t>243</t>
  </si>
  <si>
    <t>340</t>
  </si>
  <si>
    <t>414</t>
  </si>
  <si>
    <t>0130180020</t>
  </si>
  <si>
    <t>0130280010</t>
  </si>
  <si>
    <t>0120180010</t>
  </si>
  <si>
    <t>0130180010</t>
  </si>
  <si>
    <t>000</t>
  </si>
  <si>
    <t>0640280590</t>
  </si>
  <si>
    <t>0130180590</t>
  </si>
  <si>
    <t>0130380590</t>
  </si>
  <si>
    <t>0120178080</t>
  </si>
  <si>
    <t>0120178470</t>
  </si>
  <si>
    <t>0120170200</t>
  </si>
  <si>
    <t>0120178200</t>
  </si>
  <si>
    <t>0210178240</t>
  </si>
  <si>
    <t>0120178090</t>
  </si>
  <si>
    <t>540</t>
  </si>
  <si>
    <t>0640180010</t>
  </si>
  <si>
    <t>0610178800</t>
  </si>
  <si>
    <t>810</t>
  </si>
  <si>
    <t>0720000000</t>
  </si>
  <si>
    <t>0720100000</t>
  </si>
  <si>
    <t>0720180230</t>
  </si>
  <si>
    <t>0630180070</t>
  </si>
  <si>
    <t>0710178430</t>
  </si>
  <si>
    <t>0120180290</t>
  </si>
  <si>
    <t>0400178100</t>
  </si>
  <si>
    <t>224</t>
  </si>
  <si>
    <t>0330188020</t>
  </si>
  <si>
    <t>0220178290</t>
  </si>
  <si>
    <t>0220180090</t>
  </si>
  <si>
    <t>0220278120</t>
  </si>
  <si>
    <t>0220278290</t>
  </si>
  <si>
    <t>0220378320</t>
  </si>
  <si>
    <t>0220378410</t>
  </si>
  <si>
    <t>0240200000</t>
  </si>
  <si>
    <t>0240280080</t>
  </si>
  <si>
    <t>0240400000</t>
  </si>
  <si>
    <t>323</t>
  </si>
  <si>
    <t>321</t>
  </si>
  <si>
    <t>0230280120</t>
  </si>
  <si>
    <t>0250180010</t>
  </si>
  <si>
    <t>0260180590</t>
  </si>
  <si>
    <t>0260251440</t>
  </si>
  <si>
    <t>0260251460</t>
  </si>
  <si>
    <t>0260280240</t>
  </si>
  <si>
    <t>0260280370</t>
  </si>
  <si>
    <t>0260172010</t>
  </si>
  <si>
    <t>0260288100</t>
  </si>
  <si>
    <t>0520180130</t>
  </si>
  <si>
    <t>312</t>
  </si>
  <si>
    <t>0310150200</t>
  </si>
  <si>
    <t>0310178540</t>
  </si>
  <si>
    <t>0310180410</t>
  </si>
  <si>
    <t>0620078100</t>
  </si>
  <si>
    <t>0620080200</t>
  </si>
  <si>
    <t>0620179020</t>
  </si>
  <si>
    <t>0130300000</t>
  </si>
  <si>
    <t>0270378330</t>
  </si>
  <si>
    <t>322</t>
  </si>
  <si>
    <t>360</t>
  </si>
  <si>
    <t>0220278150</t>
  </si>
  <si>
    <t>0210252600</t>
  </si>
  <si>
    <t>0210278200</t>
  </si>
  <si>
    <t>0210278190</t>
  </si>
  <si>
    <t>0210278180</t>
  </si>
  <si>
    <t>0210278210</t>
  </si>
  <si>
    <t>0210278220</t>
  </si>
  <si>
    <t>313</t>
  </si>
  <si>
    <t>0130480170</t>
  </si>
  <si>
    <t>0210150270</t>
  </si>
  <si>
    <t>630</t>
  </si>
  <si>
    <t>0270180180</t>
  </si>
  <si>
    <t>0270280590</t>
  </si>
  <si>
    <t>0270300000</t>
  </si>
  <si>
    <t>0510380200</t>
  </si>
  <si>
    <t>0510378050</t>
  </si>
  <si>
    <t>511</t>
  </si>
  <si>
    <t>0510380220</t>
  </si>
  <si>
    <t>0510388100</t>
  </si>
  <si>
    <t>512</t>
  </si>
  <si>
    <t>0330800000</t>
  </si>
  <si>
    <t>0510380640</t>
  </si>
  <si>
    <t>0330288030</t>
  </si>
  <si>
    <t>0630009601</t>
  </si>
  <si>
    <t>1210180400</t>
  </si>
  <si>
    <t>0810420570</t>
  </si>
  <si>
    <t>0120478180</t>
  </si>
  <si>
    <t>0630080200</t>
  </si>
  <si>
    <t>0260280410</t>
  </si>
  <si>
    <t>0510120540</t>
  </si>
  <si>
    <t>0120380650</t>
  </si>
  <si>
    <t>Рестр расходных обязательств районного бюджета Хохольского муниципального района</t>
  </si>
  <si>
    <t>Руководитель финансового отдела</t>
  </si>
  <si>
    <t>администрации Хохольского муниципального района</t>
  </si>
  <si>
    <t>И.Ю. Рязанцева</t>
  </si>
</sst>
</file>

<file path=xl/styles.xml><?xml version="1.0" encoding="utf-8"?>
<styleSheet xmlns="http://schemas.openxmlformats.org/spreadsheetml/2006/main">
  <numFmts count="3">
    <numFmt numFmtId="165" formatCode="#\ ##0.0"/>
    <numFmt numFmtId="166" formatCode="0.0"/>
    <numFmt numFmtId="167" formatCode="#,##0.0"/>
  </numFmts>
  <fonts count="14">
    <font>
      <sz val="11"/>
      <color theme="1"/>
      <name val="Calibri"/>
      <family val="2"/>
      <charset val="204"/>
      <scheme val="minor"/>
    </font>
    <font>
      <b/>
      <sz val="9"/>
      <color rgb="FF000000"/>
      <name val="Arial"/>
      <family val="2"/>
      <charset val="204"/>
    </font>
    <font>
      <sz val="7"/>
      <color rgb="FF000000"/>
      <name val="Arial"/>
      <family val="2"/>
      <charset val="204"/>
    </font>
    <font>
      <sz val="9"/>
      <color rgb="FF000000"/>
      <name val="Arial"/>
      <family val="2"/>
      <charset val="204"/>
    </font>
    <font>
      <sz val="6"/>
      <color rgb="FF000000"/>
      <name val="Arial"/>
      <family val="2"/>
      <charset val="204"/>
    </font>
    <font>
      <b/>
      <sz val="6"/>
      <color rgb="FF000000"/>
      <name val="Arial"/>
      <family val="2"/>
      <charset val="204"/>
    </font>
    <font>
      <sz val="5"/>
      <color rgb="FF000000"/>
      <name val="Arial"/>
      <family val="2"/>
      <charset val="204"/>
    </font>
    <font>
      <u/>
      <sz val="7"/>
      <color rgb="FF000000"/>
      <name val="Arial"/>
      <family val="2"/>
      <charset val="204"/>
    </font>
    <font>
      <b/>
      <sz val="14"/>
      <color rgb="FF000000"/>
      <name val="Arial"/>
      <family val="2"/>
      <charset val="204"/>
    </font>
    <font>
      <sz val="8"/>
      <color rgb="FF000000"/>
      <name val="Arial"/>
      <family val="2"/>
      <charset val="204"/>
    </font>
    <font>
      <b/>
      <sz val="10"/>
      <color rgb="FF000000"/>
      <name val="Arial"/>
      <family val="2"/>
      <charset val="204"/>
    </font>
    <font>
      <i/>
      <sz val="8"/>
      <color rgb="FF000000"/>
      <name val="Arial"/>
      <family val="2"/>
      <charset val="204"/>
    </font>
    <font>
      <b/>
      <i/>
      <sz val="8"/>
      <color rgb="FF000000"/>
      <name val="Arial"/>
      <family val="2"/>
      <charset val="204"/>
    </font>
    <font>
      <sz val="11"/>
      <color theme="1"/>
      <name val="Times New Roman"/>
      <family val="1"/>
      <charset val="204"/>
    </font>
  </fonts>
  <fills count="12">
    <fill>
      <patternFill patternType="none"/>
    </fill>
    <fill>
      <patternFill patternType="gray125"/>
    </fill>
    <fill>
      <patternFill patternType="solid">
        <fgColor rgb="FFF0F0F0"/>
        <bgColor indexed="64"/>
      </patternFill>
    </fill>
    <fill>
      <patternFill patternType="solid">
        <fgColor rgb="FFE4E4E4"/>
        <bgColor indexed="64"/>
      </patternFill>
    </fill>
    <fill>
      <patternFill patternType="solid">
        <fgColor rgb="FFE6FFFF"/>
        <bgColor indexed="64"/>
      </patternFill>
    </fill>
    <fill>
      <patternFill patternType="solid">
        <fgColor rgb="FFFFDFDF"/>
        <bgColor indexed="64"/>
      </patternFill>
    </fill>
    <fill>
      <patternFill patternType="solid">
        <fgColor rgb="FFFFF9DF"/>
        <bgColor indexed="64"/>
      </patternFill>
    </fill>
    <fill>
      <patternFill patternType="solid">
        <fgColor rgb="FFDFFFDF"/>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s>
  <borders count="19">
    <border>
      <left/>
      <right/>
      <top/>
      <bottom/>
      <diagonal/>
    </border>
    <border>
      <left style="thin">
        <color rgb="FF080000"/>
      </left>
      <right/>
      <top/>
      <bottom/>
      <diagonal/>
    </border>
    <border>
      <left style="thin">
        <color rgb="FF080000"/>
      </left>
      <right style="thin">
        <color rgb="FF080000"/>
      </right>
      <top/>
      <bottom/>
      <diagonal/>
    </border>
    <border>
      <left style="thin">
        <color rgb="FF080000"/>
      </left>
      <right style="thin">
        <color rgb="FF080000"/>
      </right>
      <top style="thin">
        <color rgb="FF080000"/>
      </top>
      <bottom/>
      <diagonal/>
    </border>
    <border>
      <left style="thin">
        <color rgb="FF080000"/>
      </left>
      <right/>
      <top style="thin">
        <color rgb="FF080000"/>
      </top>
      <bottom/>
      <diagonal/>
    </border>
    <border>
      <left/>
      <right style="thin">
        <color rgb="FF080000"/>
      </right>
      <top/>
      <bottom/>
      <diagonal/>
    </border>
    <border>
      <left/>
      <right/>
      <top style="thin">
        <color rgb="FF080000"/>
      </top>
      <bottom/>
      <diagonal/>
    </border>
    <border>
      <left/>
      <right style="thin">
        <color rgb="FF080000"/>
      </right>
      <top style="thin">
        <color rgb="FF080000"/>
      </top>
      <bottom/>
      <diagonal/>
    </border>
    <border>
      <left style="thin">
        <color rgb="FF080000"/>
      </left>
      <right/>
      <top style="thin">
        <color rgb="FF080000"/>
      </top>
      <bottom style="thin">
        <color rgb="FF080000"/>
      </bottom>
      <diagonal/>
    </border>
    <border>
      <left/>
      <right/>
      <top style="thin">
        <color rgb="FF080000"/>
      </top>
      <bottom style="thin">
        <color rgb="FF080000"/>
      </bottom>
      <diagonal/>
    </border>
    <border>
      <left/>
      <right style="thin">
        <color rgb="FF080000"/>
      </right>
      <top style="thin">
        <color rgb="FF080000"/>
      </top>
      <bottom style="thin">
        <color rgb="FF080000"/>
      </bottom>
      <diagonal/>
    </border>
    <border>
      <left style="thin">
        <color rgb="FF080000"/>
      </left>
      <right/>
      <top/>
      <bottom style="thin">
        <color rgb="FF080000"/>
      </bottom>
      <diagonal/>
    </border>
    <border>
      <left/>
      <right style="thin">
        <color rgb="FF080000"/>
      </right>
      <top/>
      <bottom style="thin">
        <color rgb="FF080000"/>
      </bottom>
      <diagonal/>
    </border>
    <border>
      <left style="thin">
        <color rgb="FF080000"/>
      </left>
      <right style="thin">
        <color rgb="FF080000"/>
      </right>
      <top/>
      <bottom style="thin">
        <color rgb="FF080000"/>
      </bottom>
      <diagonal/>
    </border>
    <border>
      <left style="thin">
        <color rgb="FF080000"/>
      </left>
      <right style="thin">
        <color rgb="FF080000"/>
      </right>
      <top style="thin">
        <color rgb="FF080000"/>
      </top>
      <bottom style="thin">
        <color rgb="FF08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44">
    <xf numFmtId="0" fontId="0" fillId="0" borderId="0"/>
    <xf numFmtId="0" fontId="1" fillId="0" borderId="0">
      <alignment horizontal="left" vertical="top"/>
    </xf>
    <xf numFmtId="0" fontId="2" fillId="0" borderId="0">
      <alignment horizontal="left"/>
    </xf>
    <xf numFmtId="0" fontId="3" fillId="0" borderId="0">
      <alignment horizontal="left" vertical="top"/>
    </xf>
    <xf numFmtId="0" fontId="4" fillId="2" borderId="0">
      <alignment horizontal="center" vertical="top"/>
    </xf>
    <xf numFmtId="0" fontId="5" fillId="0" borderId="0">
      <alignment horizontal="center" vertical="center"/>
    </xf>
    <xf numFmtId="0" fontId="4" fillId="0" borderId="0">
      <alignment horizontal="center" vertical="top"/>
    </xf>
    <xf numFmtId="0" fontId="4" fillId="0" borderId="0">
      <alignment horizontal="right" vertical="center"/>
    </xf>
    <xf numFmtId="0" fontId="5" fillId="0" borderId="0">
      <alignment horizontal="right" vertical="center"/>
    </xf>
    <xf numFmtId="0" fontId="6" fillId="0" borderId="0">
      <alignment horizontal="left" vertical="top"/>
    </xf>
    <xf numFmtId="0" fontId="6" fillId="0" borderId="0">
      <alignment horizontal="center" vertical="top"/>
    </xf>
    <xf numFmtId="0" fontId="6" fillId="0" borderId="0">
      <alignment horizontal="center" vertical="center"/>
    </xf>
    <xf numFmtId="0" fontId="5" fillId="0" borderId="0">
      <alignment horizontal="left" vertical="center"/>
    </xf>
    <xf numFmtId="0" fontId="7" fillId="0" borderId="0">
      <alignment horizontal="left" vertical="center"/>
    </xf>
    <xf numFmtId="0" fontId="5" fillId="0" borderId="0">
      <alignment horizontal="right" vertical="center"/>
    </xf>
    <xf numFmtId="0" fontId="2" fillId="0" borderId="0">
      <alignment horizontal="right" vertical="center"/>
    </xf>
    <xf numFmtId="0" fontId="4" fillId="0" borderId="0">
      <alignment horizontal="center" vertical="top"/>
    </xf>
    <xf numFmtId="0" fontId="8" fillId="0" borderId="0">
      <alignment horizontal="center" vertical="center"/>
    </xf>
    <xf numFmtId="0" fontId="9" fillId="3" borderId="0">
      <alignment horizontal="center" vertical="top"/>
    </xf>
    <xf numFmtId="0" fontId="9" fillId="0" borderId="0">
      <alignment horizontal="center" vertical="top"/>
    </xf>
    <xf numFmtId="0" fontId="9" fillId="4" borderId="0">
      <alignment horizontal="center" vertical="top"/>
    </xf>
    <xf numFmtId="0" fontId="9" fillId="5" borderId="0">
      <alignment horizontal="center" vertical="top"/>
    </xf>
    <xf numFmtId="0" fontId="9" fillId="6" borderId="0">
      <alignment horizontal="center" vertical="top"/>
    </xf>
    <xf numFmtId="0" fontId="9" fillId="7" borderId="0">
      <alignment horizontal="center" vertical="top"/>
    </xf>
    <xf numFmtId="0" fontId="9" fillId="0" borderId="0">
      <alignment horizontal="center" vertical="top"/>
    </xf>
    <xf numFmtId="0" fontId="10" fillId="3" borderId="0">
      <alignment horizontal="left" vertical="top"/>
    </xf>
    <xf numFmtId="0" fontId="9" fillId="4" borderId="0">
      <alignment horizontal="left" vertical="top"/>
    </xf>
    <xf numFmtId="0" fontId="9" fillId="5" borderId="0">
      <alignment horizontal="left" vertical="top"/>
    </xf>
    <xf numFmtId="0" fontId="9" fillId="6" borderId="0">
      <alignment horizontal="left" vertical="top"/>
    </xf>
    <xf numFmtId="0" fontId="9" fillId="7" borderId="0">
      <alignment horizontal="left" vertical="top"/>
    </xf>
    <xf numFmtId="0" fontId="9" fillId="7" borderId="0">
      <alignment horizontal="right" vertical="top"/>
    </xf>
    <xf numFmtId="0" fontId="10" fillId="5" borderId="0">
      <alignment horizontal="left" vertical="top"/>
    </xf>
    <xf numFmtId="0" fontId="10" fillId="4" borderId="0">
      <alignment horizontal="left" vertical="top"/>
    </xf>
    <xf numFmtId="0" fontId="11" fillId="6" borderId="0">
      <alignment horizontal="right" vertical="top"/>
    </xf>
    <xf numFmtId="0" fontId="11" fillId="6" borderId="0">
      <alignment horizontal="right" vertical="top"/>
    </xf>
    <xf numFmtId="0" fontId="11" fillId="5" borderId="0">
      <alignment horizontal="right" vertical="top"/>
    </xf>
    <xf numFmtId="0" fontId="11" fillId="5" borderId="0">
      <alignment horizontal="right" vertical="top"/>
    </xf>
    <xf numFmtId="0" fontId="11" fillId="4" borderId="0">
      <alignment horizontal="right" vertical="top"/>
    </xf>
    <xf numFmtId="0" fontId="11" fillId="4" borderId="0">
      <alignment horizontal="right" vertical="top"/>
    </xf>
    <xf numFmtId="0" fontId="11" fillId="3" borderId="0">
      <alignment horizontal="right" vertical="top"/>
    </xf>
    <xf numFmtId="0" fontId="11" fillId="3" borderId="0">
      <alignment horizontal="right" vertical="top"/>
    </xf>
    <xf numFmtId="0" fontId="12" fillId="0" borderId="0">
      <alignment horizontal="right" vertical="center"/>
    </xf>
    <xf numFmtId="0" fontId="12" fillId="0" borderId="0">
      <alignment horizontal="right" vertical="center"/>
    </xf>
    <xf numFmtId="0" fontId="2" fillId="0" borderId="0">
      <alignment horizontal="right" vertical="center"/>
    </xf>
  </cellStyleXfs>
  <cellXfs count="137">
    <xf numFmtId="0" fontId="0" fillId="0" borderId="0" xfId="0"/>
    <xf numFmtId="0" fontId="0" fillId="0" borderId="0" xfId="0" applyAlignment="1">
      <alignment wrapText="1"/>
    </xf>
    <xf numFmtId="0" fontId="4" fillId="2" borderId="14" xfId="4" quotePrefix="1" applyBorder="1" applyAlignment="1">
      <alignment horizontal="center" vertical="top" wrapText="1"/>
    </xf>
    <xf numFmtId="0" fontId="4" fillId="2" borderId="4" xfId="4" quotePrefix="1" applyBorder="1" applyAlignment="1">
      <alignment horizontal="center" vertical="top" wrapText="1"/>
    </xf>
    <xf numFmtId="0" fontId="4" fillId="2" borderId="6" xfId="4" quotePrefix="1" applyBorder="1" applyAlignment="1">
      <alignment horizontal="center" vertical="top" wrapText="1"/>
    </xf>
    <xf numFmtId="0" fontId="4" fillId="2" borderId="0" xfId="4" quotePrefix="1" applyBorder="1" applyAlignment="1">
      <alignment horizontal="center" vertical="top" wrapText="1"/>
    </xf>
    <xf numFmtId="0" fontId="4" fillId="2" borderId="7" xfId="4" quotePrefix="1" applyBorder="1" applyAlignment="1">
      <alignment horizontal="center" vertical="top" wrapText="1"/>
    </xf>
    <xf numFmtId="0" fontId="6" fillId="0" borderId="14" xfId="9" quotePrefix="1" applyBorder="1" applyAlignment="1">
      <alignment horizontal="left" vertical="top" wrapText="1"/>
    </xf>
    <xf numFmtId="0" fontId="6" fillId="0" borderId="6" xfId="9" quotePrefix="1" applyBorder="1" applyAlignment="1">
      <alignment horizontal="left" vertical="top" wrapText="1"/>
    </xf>
    <xf numFmtId="0" fontId="6" fillId="0" borderId="14" xfId="10" quotePrefix="1" applyBorder="1" applyAlignment="1">
      <alignment horizontal="center" vertical="top" wrapText="1"/>
    </xf>
    <xf numFmtId="0" fontId="4" fillId="0" borderId="6" xfId="6" quotePrefix="1" applyBorder="1" applyAlignment="1">
      <alignment horizontal="center" vertical="top" wrapText="1"/>
    </xf>
    <xf numFmtId="0" fontId="4" fillId="0" borderId="14" xfId="7" quotePrefix="1" applyBorder="1" applyAlignment="1">
      <alignment horizontal="right" vertical="center" wrapText="1"/>
    </xf>
    <xf numFmtId="0" fontId="6" fillId="0" borderId="4" xfId="9" quotePrefix="1" applyBorder="1" applyAlignment="1">
      <alignment horizontal="left" vertical="top" wrapText="1"/>
    </xf>
    <xf numFmtId="0" fontId="6" fillId="0" borderId="6" xfId="10" quotePrefix="1" applyBorder="1" applyAlignment="1">
      <alignment horizontal="center" vertical="top" wrapText="1"/>
    </xf>
    <xf numFmtId="0" fontId="4" fillId="0" borderId="14" xfId="6" quotePrefix="1" applyBorder="1" applyAlignment="1">
      <alignment horizontal="center" vertical="top" wrapText="1"/>
    </xf>
    <xf numFmtId="0" fontId="4" fillId="0" borderId="7" xfId="7" quotePrefix="1" applyBorder="1" applyAlignment="1">
      <alignment horizontal="right" vertical="center" wrapText="1"/>
    </xf>
    <xf numFmtId="0" fontId="6" fillId="0" borderId="6" xfId="11" quotePrefix="1" applyBorder="1" applyAlignment="1">
      <alignment horizontal="center" vertical="center" wrapText="1"/>
    </xf>
    <xf numFmtId="0" fontId="6" fillId="0" borderId="0" xfId="9" quotePrefix="1" applyBorder="1" applyAlignment="1">
      <alignment horizontal="left" vertical="top" wrapText="1"/>
    </xf>
    <xf numFmtId="0" fontId="6" fillId="0" borderId="1" xfId="9" quotePrefix="1" applyBorder="1" applyAlignment="1">
      <alignment horizontal="left" vertical="top" wrapText="1"/>
    </xf>
    <xf numFmtId="0" fontId="6" fillId="0" borderId="0" xfId="11" quotePrefix="1" applyBorder="1" applyAlignment="1">
      <alignment horizontal="center" vertical="center" wrapText="1"/>
    </xf>
    <xf numFmtId="0" fontId="4" fillId="0" borderId="9" xfId="6" quotePrefix="1" applyBorder="1" applyAlignment="1">
      <alignment horizontal="center" vertical="top" wrapText="1"/>
    </xf>
    <xf numFmtId="0" fontId="4" fillId="0" borderId="0" xfId="16" quotePrefix="1" applyBorder="1" applyAlignment="1">
      <alignment horizontal="center" vertical="top" wrapText="1"/>
    </xf>
    <xf numFmtId="0" fontId="4" fillId="0" borderId="10" xfId="7" quotePrefix="1" applyBorder="1" applyAlignment="1">
      <alignment horizontal="right" vertical="center" wrapText="1"/>
    </xf>
    <xf numFmtId="0" fontId="6" fillId="0" borderId="9" xfId="9" quotePrefix="1" applyBorder="1" applyAlignment="1">
      <alignment horizontal="left" vertical="top" wrapText="1"/>
    </xf>
    <xf numFmtId="0" fontId="4" fillId="0" borderId="13" xfId="7" quotePrefix="1" applyBorder="1" applyAlignment="1">
      <alignment horizontal="right" vertical="center" wrapText="1"/>
    </xf>
    <xf numFmtId="0" fontId="6" fillId="0" borderId="13" xfId="9" quotePrefix="1" applyBorder="1" applyAlignment="1">
      <alignment horizontal="left" vertical="top" wrapText="1"/>
    </xf>
    <xf numFmtId="0" fontId="6" fillId="0" borderId="13" xfId="10" quotePrefix="1" applyBorder="1" applyAlignment="1">
      <alignment horizontal="center" vertical="top" wrapText="1"/>
    </xf>
    <xf numFmtId="0" fontId="5" fillId="0" borderId="13" xfId="14" quotePrefix="1" applyBorder="1" applyAlignment="1">
      <alignment horizontal="right" vertical="center" wrapText="1"/>
    </xf>
    <xf numFmtId="0" fontId="4" fillId="0" borderId="3" xfId="7" quotePrefix="1" applyBorder="1" applyAlignment="1">
      <alignment horizontal="right" vertical="center" wrapText="1"/>
    </xf>
    <xf numFmtId="0" fontId="0" fillId="0" borderId="13" xfId="0" applyBorder="1" applyAlignment="1">
      <alignment wrapText="1"/>
    </xf>
    <xf numFmtId="0" fontId="5" fillId="0" borderId="8" xfId="12" quotePrefix="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7" fillId="0" borderId="6" xfId="13" applyBorder="1" applyAlignment="1">
      <alignment horizontal="left" vertical="center" wrapText="1"/>
    </xf>
    <xf numFmtId="0" fontId="6" fillId="0" borderId="3" xfId="9" quotePrefix="1" applyBorder="1" applyAlignment="1">
      <alignment horizontal="left" vertical="top" wrapText="1"/>
    </xf>
    <xf numFmtId="0" fontId="6" fillId="0" borderId="3" xfId="10" quotePrefix="1" applyBorder="1" applyAlignment="1">
      <alignment horizontal="center" vertical="top" wrapText="1"/>
    </xf>
    <xf numFmtId="0" fontId="0" fillId="0" borderId="2" xfId="0" applyBorder="1" applyAlignment="1">
      <alignment wrapText="1"/>
    </xf>
    <xf numFmtId="0" fontId="1" fillId="0" borderId="0" xfId="1" applyAlignment="1">
      <alignment horizontal="left" vertical="top" wrapText="1"/>
    </xf>
    <xf numFmtId="0" fontId="3" fillId="0" borderId="0" xfId="3" quotePrefix="1" applyAlignment="1">
      <alignment horizontal="left" vertical="top" wrapText="1"/>
    </xf>
    <xf numFmtId="0" fontId="3" fillId="0" borderId="0" xfId="3" applyAlignment="1">
      <alignment horizontal="left" vertical="top" wrapText="1"/>
    </xf>
    <xf numFmtId="0" fontId="0" fillId="0" borderId="5" xfId="0" applyBorder="1" applyAlignment="1">
      <alignment wrapText="1"/>
    </xf>
    <xf numFmtId="0" fontId="0" fillId="0" borderId="12" xfId="0" applyBorder="1" applyAlignment="1">
      <alignment wrapText="1"/>
    </xf>
    <xf numFmtId="0" fontId="0" fillId="0" borderId="0" xfId="0" applyAlignment="1">
      <alignment wrapText="1"/>
    </xf>
    <xf numFmtId="0" fontId="10" fillId="3" borderId="6" xfId="25" quotePrefix="1" applyBorder="1" applyAlignment="1">
      <alignment horizontal="left" vertical="top"/>
    </xf>
    <xf numFmtId="0" fontId="10" fillId="3" borderId="6" xfId="25" applyBorder="1" applyAlignment="1">
      <alignment horizontal="left" vertical="top"/>
    </xf>
    <xf numFmtId="49" fontId="9" fillId="4" borderId="0" xfId="26" applyNumberFormat="1" applyAlignment="1">
      <alignment horizontal="left" vertical="top"/>
    </xf>
    <xf numFmtId="49" fontId="9" fillId="5" borderId="0" xfId="27" applyNumberFormat="1" applyAlignment="1">
      <alignment horizontal="left" vertical="top"/>
    </xf>
    <xf numFmtId="49" fontId="9" fillId="6" borderId="0" xfId="28" applyNumberFormat="1" applyAlignment="1">
      <alignment horizontal="left" vertical="top"/>
    </xf>
    <xf numFmtId="49" fontId="9" fillId="7" borderId="0" xfId="29" applyNumberFormat="1" applyAlignment="1">
      <alignment horizontal="left" vertical="top"/>
    </xf>
    <xf numFmtId="0" fontId="9" fillId="3" borderId="8" xfId="18" quotePrefix="1" applyBorder="1" applyAlignment="1">
      <alignment horizontal="left" vertical="top"/>
    </xf>
    <xf numFmtId="0" fontId="0" fillId="0" borderId="9" xfId="0" applyBorder="1" applyAlignment="1">
      <alignment horizontal="left"/>
    </xf>
    <xf numFmtId="0" fontId="0" fillId="0" borderId="10" xfId="0" applyBorder="1" applyAlignment="1">
      <alignment horizontal="left"/>
    </xf>
    <xf numFmtId="0" fontId="9" fillId="0" borderId="8" xfId="19" quotePrefix="1" applyBorder="1" applyAlignment="1">
      <alignment horizontal="left" vertical="top"/>
    </xf>
    <xf numFmtId="0" fontId="9" fillId="4" borderId="14" xfId="20" quotePrefix="1" applyBorder="1" applyAlignment="1">
      <alignment horizontal="left" vertical="top"/>
    </xf>
    <xf numFmtId="0" fontId="9" fillId="5" borderId="14" xfId="21" quotePrefix="1" applyBorder="1" applyAlignment="1">
      <alignment horizontal="left" vertical="top"/>
    </xf>
    <xf numFmtId="0" fontId="9" fillId="6" borderId="14" xfId="22" quotePrefix="1" applyBorder="1" applyAlignment="1">
      <alignment horizontal="left" vertical="top"/>
    </xf>
    <xf numFmtId="0" fontId="9" fillId="7" borderId="9" xfId="23" quotePrefix="1" applyBorder="1" applyAlignment="1">
      <alignment horizontal="left" vertical="top"/>
    </xf>
    <xf numFmtId="0" fontId="9" fillId="0" borderId="14" xfId="24" quotePrefix="1" applyBorder="1" applyAlignment="1">
      <alignment horizontal="left" vertical="top"/>
    </xf>
    <xf numFmtId="165" fontId="9" fillId="7" borderId="1" xfId="30" applyNumberFormat="1" applyBorder="1" applyAlignment="1">
      <alignment horizontal="left" vertical="top"/>
    </xf>
    <xf numFmtId="165" fontId="12" fillId="0" borderId="4" xfId="42" applyNumberFormat="1" applyBorder="1" applyAlignment="1">
      <alignment horizontal="left" vertical="center"/>
    </xf>
    <xf numFmtId="165" fontId="9" fillId="7" borderId="2" xfId="30" applyNumberFormat="1" applyBorder="1" applyAlignment="1">
      <alignment horizontal="left" vertical="top"/>
    </xf>
    <xf numFmtId="165" fontId="9" fillId="7" borderId="0" xfId="30" applyNumberFormat="1" applyBorder="1" applyAlignment="1">
      <alignment horizontal="left" vertical="top"/>
    </xf>
    <xf numFmtId="0" fontId="4" fillId="0" borderId="2" xfId="7" quotePrefix="1" applyBorder="1" applyAlignment="1">
      <alignment horizontal="right" vertical="center" wrapText="1"/>
    </xf>
    <xf numFmtId="0" fontId="4" fillId="0" borderId="13" xfId="7" quotePrefix="1" applyBorder="1" applyAlignment="1">
      <alignment horizontal="right" vertical="center" wrapText="1"/>
    </xf>
    <xf numFmtId="0" fontId="6" fillId="0" borderId="2" xfId="10" quotePrefix="1" applyBorder="1" applyAlignment="1">
      <alignment horizontal="center" vertical="top" wrapText="1"/>
    </xf>
    <xf numFmtId="0" fontId="6" fillId="0" borderId="13" xfId="10" quotePrefix="1" applyBorder="1" applyAlignment="1">
      <alignment horizontal="center" vertical="top" wrapText="1"/>
    </xf>
    <xf numFmtId="0" fontId="6" fillId="0" borderId="2" xfId="9" quotePrefix="1" applyBorder="1" applyAlignment="1">
      <alignment horizontal="left" vertical="top" wrapText="1"/>
    </xf>
    <xf numFmtId="0" fontId="6" fillId="0" borderId="13" xfId="9" quotePrefix="1" applyBorder="1" applyAlignment="1">
      <alignment horizontal="left" vertical="top" wrapText="1"/>
    </xf>
    <xf numFmtId="49" fontId="12" fillId="0" borderId="6" xfId="41" quotePrefix="1" applyNumberFormat="1" applyBorder="1" applyAlignment="1">
      <alignment horizontal="left" vertical="center"/>
    </xf>
    <xf numFmtId="49" fontId="12" fillId="0" borderId="6" xfId="41" applyNumberFormat="1" applyBorder="1" applyAlignment="1">
      <alignment horizontal="left" vertical="center"/>
    </xf>
    <xf numFmtId="49" fontId="12" fillId="0" borderId="7" xfId="41" applyNumberFormat="1" applyBorder="1" applyAlignment="1">
      <alignment horizontal="left" vertical="center"/>
    </xf>
    <xf numFmtId="49" fontId="10" fillId="3" borderId="6" xfId="25" quotePrefix="1" applyNumberFormat="1" applyBorder="1" applyAlignment="1">
      <alignment horizontal="left" vertical="top"/>
    </xf>
    <xf numFmtId="49" fontId="10" fillId="3" borderId="6" xfId="25" applyNumberFormat="1" applyBorder="1" applyAlignment="1">
      <alignment horizontal="left" vertical="top"/>
    </xf>
    <xf numFmtId="166" fontId="0" fillId="0" borderId="0" xfId="0" applyNumberFormat="1" applyAlignment="1">
      <alignment wrapText="1"/>
    </xf>
    <xf numFmtId="49" fontId="12" fillId="9" borderId="6" xfId="41" quotePrefix="1" applyNumberFormat="1" applyFill="1" applyBorder="1" applyAlignment="1">
      <alignment horizontal="left" vertical="center"/>
    </xf>
    <xf numFmtId="165" fontId="10" fillId="3" borderId="6" xfId="25" applyNumberFormat="1" applyBorder="1" applyAlignment="1">
      <alignment horizontal="left" vertical="top"/>
    </xf>
    <xf numFmtId="0" fontId="13" fillId="0" borderId="15" xfId="0" applyFont="1" applyBorder="1" applyAlignment="1"/>
    <xf numFmtId="0" fontId="13" fillId="0" borderId="15" xfId="0" applyFont="1" applyBorder="1" applyAlignment="1">
      <alignment wrapText="1"/>
    </xf>
    <xf numFmtId="166" fontId="13" fillId="0" borderId="15" xfId="0" applyNumberFormat="1" applyFont="1" applyBorder="1" applyAlignment="1">
      <alignment wrapText="1"/>
    </xf>
    <xf numFmtId="167" fontId="5" fillId="0" borderId="3" xfId="8" applyNumberFormat="1" applyBorder="1" applyAlignment="1">
      <alignment horizontal="right" vertical="center" wrapText="1"/>
    </xf>
    <xf numFmtId="167" fontId="5" fillId="0" borderId="2" xfId="8" applyNumberFormat="1" applyBorder="1" applyAlignment="1">
      <alignment horizontal="right" vertical="center" wrapText="1"/>
    </xf>
    <xf numFmtId="167" fontId="5" fillId="0" borderId="13" xfId="8" applyNumberFormat="1" applyBorder="1" applyAlignment="1">
      <alignment horizontal="right" vertical="center" wrapText="1"/>
    </xf>
    <xf numFmtId="167" fontId="5" fillId="0" borderId="14" xfId="8" applyNumberFormat="1" applyBorder="1" applyAlignment="1">
      <alignment horizontal="right" vertical="center" wrapText="1"/>
    </xf>
    <xf numFmtId="167" fontId="5" fillId="0" borderId="6" xfId="8" applyNumberFormat="1" applyBorder="1" applyAlignment="1">
      <alignment horizontal="right" vertical="center" wrapText="1"/>
    </xf>
    <xf numFmtId="167" fontId="5" fillId="0" borderId="0" xfId="8" applyNumberFormat="1" applyBorder="1" applyAlignment="1">
      <alignment horizontal="right" vertical="center" wrapText="1"/>
    </xf>
    <xf numFmtId="167" fontId="0" fillId="0" borderId="13" xfId="0" applyNumberFormat="1" applyBorder="1" applyAlignment="1">
      <alignment wrapText="1"/>
    </xf>
    <xf numFmtId="167" fontId="0" fillId="0" borderId="2" xfId="0" applyNumberFormat="1" applyBorder="1" applyAlignment="1">
      <alignment wrapText="1"/>
    </xf>
    <xf numFmtId="167" fontId="5" fillId="0" borderId="1" xfId="8" applyNumberFormat="1" applyBorder="1" applyAlignment="1">
      <alignment horizontal="right" vertical="center" wrapText="1"/>
    </xf>
    <xf numFmtId="167" fontId="5" fillId="0" borderId="4" xfId="8" applyNumberFormat="1" applyBorder="1" applyAlignment="1">
      <alignment horizontal="right" vertical="center" wrapText="1"/>
    </xf>
    <xf numFmtId="167" fontId="4" fillId="2" borderId="14" xfId="4" quotePrefix="1" applyNumberFormat="1" applyBorder="1" applyAlignment="1">
      <alignment horizontal="center" vertical="top" wrapText="1"/>
    </xf>
    <xf numFmtId="167" fontId="4" fillId="2" borderId="6" xfId="4" quotePrefix="1" applyNumberFormat="1" applyBorder="1" applyAlignment="1">
      <alignment horizontal="center" vertical="top" wrapText="1"/>
    </xf>
    <xf numFmtId="167" fontId="4" fillId="2" borderId="0" xfId="4" quotePrefix="1" applyNumberFormat="1" applyBorder="1" applyAlignment="1">
      <alignment horizontal="center" vertical="top" wrapText="1"/>
    </xf>
    <xf numFmtId="167" fontId="5" fillId="0" borderId="9" xfId="8" applyNumberFormat="1" applyBorder="1" applyAlignment="1">
      <alignment horizontal="right" vertical="center" wrapText="1"/>
    </xf>
    <xf numFmtId="167" fontId="5" fillId="0" borderId="10" xfId="8" applyNumberFormat="1" applyBorder="1" applyAlignment="1">
      <alignment horizontal="right" vertical="center" wrapText="1"/>
    </xf>
    <xf numFmtId="167" fontId="5" fillId="0" borderId="13" xfId="8" applyNumberFormat="1" applyBorder="1" applyAlignment="1">
      <alignment horizontal="right" vertical="center" wrapText="1"/>
    </xf>
    <xf numFmtId="167" fontId="5" fillId="0" borderId="3" xfId="8" applyNumberFormat="1" applyBorder="1" applyAlignment="1">
      <alignment horizontal="right" vertical="center" wrapText="1"/>
    </xf>
    <xf numFmtId="167" fontId="5" fillId="0" borderId="2" xfId="8" applyNumberFormat="1" applyBorder="1" applyAlignment="1">
      <alignment horizontal="right" vertical="center" wrapText="1"/>
    </xf>
    <xf numFmtId="0" fontId="4" fillId="0" borderId="8" xfId="6" quotePrefix="1" applyBorder="1" applyAlignment="1">
      <alignment horizontal="center" vertical="top" wrapText="1"/>
    </xf>
    <xf numFmtId="167" fontId="5" fillId="0" borderId="15" xfId="8" applyNumberFormat="1" applyBorder="1" applyAlignment="1">
      <alignment horizontal="right" vertical="center" wrapText="1"/>
    </xf>
    <xf numFmtId="167" fontId="5" fillId="9" borderId="15" xfId="8" applyNumberFormat="1" applyFill="1" applyBorder="1" applyAlignment="1">
      <alignment horizontal="right" vertical="center" wrapText="1"/>
    </xf>
    <xf numFmtId="167" fontId="5" fillId="9" borderId="3" xfId="8" applyNumberFormat="1" applyFill="1" applyBorder="1" applyAlignment="1">
      <alignment horizontal="right" vertical="center" wrapText="1"/>
    </xf>
    <xf numFmtId="167" fontId="5" fillId="10" borderId="3" xfId="8" applyNumberFormat="1" applyFill="1" applyBorder="1" applyAlignment="1">
      <alignment horizontal="right" vertical="center" wrapText="1"/>
    </xf>
    <xf numFmtId="167" fontId="5" fillId="9" borderId="6" xfId="8" applyNumberFormat="1" applyFill="1" applyBorder="1" applyAlignment="1">
      <alignment horizontal="right" vertical="center" wrapText="1"/>
    </xf>
    <xf numFmtId="167" fontId="5" fillId="11" borderId="15" xfId="8" applyNumberFormat="1" applyFill="1" applyBorder="1" applyAlignment="1">
      <alignment horizontal="right" vertical="center" wrapText="1"/>
    </xf>
    <xf numFmtId="167" fontId="5" fillId="11" borderId="13" xfId="8" applyNumberFormat="1" applyFill="1" applyBorder="1" applyAlignment="1">
      <alignment horizontal="right" vertical="center" wrapText="1"/>
    </xf>
    <xf numFmtId="167" fontId="5" fillId="11" borderId="14" xfId="8" applyNumberFormat="1" applyFill="1" applyBorder="1" applyAlignment="1">
      <alignment horizontal="right" vertical="center" wrapText="1"/>
    </xf>
    <xf numFmtId="167" fontId="5" fillId="10" borderId="15" xfId="8" applyNumberFormat="1" applyFill="1" applyBorder="1" applyAlignment="1">
      <alignment horizontal="right" vertical="center" wrapText="1"/>
    </xf>
    <xf numFmtId="167" fontId="5" fillId="9" borderId="13" xfId="8" applyNumberFormat="1" applyFill="1" applyBorder="1" applyAlignment="1">
      <alignment horizontal="right" vertical="center" wrapText="1"/>
    </xf>
    <xf numFmtId="167" fontId="5" fillId="11" borderId="2" xfId="8" applyNumberFormat="1" applyFill="1" applyBorder="1" applyAlignment="1">
      <alignment horizontal="right" vertical="center" wrapText="1"/>
    </xf>
    <xf numFmtId="167" fontId="5" fillId="8" borderId="13" xfId="8" applyNumberFormat="1" applyFill="1" applyBorder="1" applyAlignment="1">
      <alignment horizontal="right" vertical="center" wrapText="1"/>
    </xf>
    <xf numFmtId="0" fontId="4" fillId="2" borderId="7" xfId="4" quotePrefix="1" applyBorder="1" applyAlignment="1">
      <alignment horizontal="center" vertical="top" wrapText="1"/>
    </xf>
    <xf numFmtId="167" fontId="5" fillId="0" borderId="16" xfId="8" applyNumberFormat="1" applyBorder="1" applyAlignment="1">
      <alignment horizontal="right" vertical="center" wrapText="1"/>
    </xf>
    <xf numFmtId="0" fontId="4" fillId="0" borderId="7" xfId="7" quotePrefix="1" applyBorder="1" applyAlignment="1">
      <alignment horizontal="right" vertical="center" wrapText="1"/>
    </xf>
    <xf numFmtId="0" fontId="4" fillId="0" borderId="5" xfId="7" quotePrefix="1" applyBorder="1" applyAlignment="1">
      <alignment horizontal="right" vertical="center" wrapText="1"/>
    </xf>
    <xf numFmtId="0" fontId="4" fillId="0" borderId="12" xfId="7" quotePrefix="1" applyBorder="1" applyAlignment="1">
      <alignment horizontal="right" vertical="center" wrapText="1"/>
    </xf>
    <xf numFmtId="0" fontId="4" fillId="2" borderId="10" xfId="4" quotePrefix="1" applyBorder="1" applyAlignment="1">
      <alignment horizontal="center" vertical="top" wrapText="1"/>
    </xf>
    <xf numFmtId="0" fontId="2" fillId="0" borderId="0" xfId="2" quotePrefix="1" applyBorder="1" applyAlignment="1">
      <alignment horizontal="left" wrapText="1"/>
    </xf>
    <xf numFmtId="0" fontId="2" fillId="0" borderId="0" xfId="2" applyBorder="1" applyAlignment="1">
      <alignment horizontal="left" wrapText="1"/>
    </xf>
    <xf numFmtId="0" fontId="6" fillId="0" borderId="0" xfId="10" quotePrefix="1" applyBorder="1" applyAlignment="1">
      <alignment horizontal="center" vertical="top" wrapText="1"/>
    </xf>
    <xf numFmtId="0" fontId="4" fillId="0" borderId="11" xfId="6" quotePrefix="1" applyBorder="1" applyAlignment="1">
      <alignment horizontal="center" vertical="top" wrapText="1"/>
    </xf>
    <xf numFmtId="167" fontId="5" fillId="10" borderId="17" xfId="8" applyNumberFormat="1" applyFill="1" applyBorder="1" applyAlignment="1">
      <alignment horizontal="right" vertical="center" wrapText="1"/>
    </xf>
    <xf numFmtId="0" fontId="4" fillId="2" borderId="15" xfId="4" quotePrefix="1" applyBorder="1" applyAlignment="1">
      <alignment horizontal="center" vertical="top" wrapText="1"/>
    </xf>
    <xf numFmtId="0" fontId="0" fillId="0" borderId="15" xfId="0" applyBorder="1" applyAlignment="1">
      <alignment wrapText="1"/>
    </xf>
    <xf numFmtId="0" fontId="4" fillId="2" borderId="15" xfId="4" quotePrefix="1" applyBorder="1" applyAlignment="1">
      <alignment horizontal="center" vertical="top" wrapText="1"/>
    </xf>
    <xf numFmtId="0" fontId="6" fillId="0" borderId="15" xfId="9" quotePrefix="1" applyBorder="1" applyAlignment="1">
      <alignment horizontal="left" vertical="top" wrapText="1"/>
    </xf>
    <xf numFmtId="0" fontId="6" fillId="0" borderId="15" xfId="10" quotePrefix="1" applyBorder="1" applyAlignment="1">
      <alignment horizontal="center" vertical="top" wrapText="1"/>
    </xf>
    <xf numFmtId="0" fontId="4" fillId="0" borderId="15" xfId="6" quotePrefix="1" applyBorder="1" applyAlignment="1">
      <alignment horizontal="center" vertical="top" wrapText="1"/>
    </xf>
    <xf numFmtId="0" fontId="6" fillId="0" borderId="15" xfId="9" quotePrefix="1" applyBorder="1" applyAlignment="1">
      <alignment horizontal="left" vertical="top" wrapText="1"/>
    </xf>
    <xf numFmtId="0" fontId="6" fillId="0" borderId="15" xfId="10" quotePrefix="1" applyBorder="1" applyAlignment="1">
      <alignment horizontal="center" vertical="top" wrapText="1"/>
    </xf>
    <xf numFmtId="0" fontId="6" fillId="0" borderId="15" xfId="11" quotePrefix="1" applyBorder="1" applyAlignment="1">
      <alignment horizontal="center" vertical="center" wrapText="1"/>
    </xf>
    <xf numFmtId="167" fontId="5" fillId="0" borderId="15" xfId="8" applyNumberFormat="1" applyBorder="1" applyAlignment="1">
      <alignment horizontal="right" vertical="center" wrapText="1"/>
    </xf>
    <xf numFmtId="167" fontId="0" fillId="0" borderId="15" xfId="0" applyNumberFormat="1" applyBorder="1" applyAlignment="1">
      <alignment wrapText="1"/>
    </xf>
    <xf numFmtId="167" fontId="4" fillId="2" borderId="15" xfId="4" quotePrefix="1" applyNumberFormat="1" applyBorder="1" applyAlignment="1">
      <alignment horizontal="center" vertical="top" wrapText="1"/>
    </xf>
    <xf numFmtId="0" fontId="4" fillId="0" borderId="15" xfId="16" quotePrefix="1" applyBorder="1" applyAlignment="1">
      <alignment horizontal="center" vertical="top" wrapText="1"/>
    </xf>
    <xf numFmtId="0" fontId="13" fillId="0" borderId="0" xfId="0" applyFont="1" applyAlignment="1">
      <alignment wrapText="1"/>
    </xf>
    <xf numFmtId="0" fontId="13" fillId="0" borderId="18" xfId="0" applyFont="1" applyBorder="1" applyAlignment="1">
      <alignment wrapText="1"/>
    </xf>
    <xf numFmtId="0" fontId="13" fillId="0" borderId="0" xfId="0" applyFont="1" applyAlignment="1"/>
  </cellXfs>
  <cellStyles count="44">
    <cellStyle name="S0" xfId="1"/>
    <cellStyle name="S0 2" xfId="17"/>
    <cellStyle name="S1" xfId="2"/>
    <cellStyle name="S10" xfId="11"/>
    <cellStyle name="S10 2" xfId="26"/>
    <cellStyle name="S11" xfId="12"/>
    <cellStyle name="S11 2" xfId="27"/>
    <cellStyle name="S12" xfId="13"/>
    <cellStyle name="S12 2" xfId="28"/>
    <cellStyle name="S13" xfId="14"/>
    <cellStyle name="S13 2" xfId="29"/>
    <cellStyle name="S14" xfId="15"/>
    <cellStyle name="S14 2" xfId="30"/>
    <cellStyle name="S15" xfId="16"/>
    <cellStyle name="S15 2" xfId="31"/>
    <cellStyle name="S16" xfId="32"/>
    <cellStyle name="S17" xfId="33"/>
    <cellStyle name="S18" xfId="34"/>
    <cellStyle name="S19" xfId="35"/>
    <cellStyle name="S2" xfId="3"/>
    <cellStyle name="S2 2" xfId="18"/>
    <cellStyle name="S20" xfId="36"/>
    <cellStyle name="S21" xfId="37"/>
    <cellStyle name="S22" xfId="38"/>
    <cellStyle name="S23" xfId="39"/>
    <cellStyle name="S24" xfId="40"/>
    <cellStyle name="S25" xfId="41"/>
    <cellStyle name="S26" xfId="42"/>
    <cellStyle name="S27" xfId="43"/>
    <cellStyle name="S3" xfId="4"/>
    <cellStyle name="S3 2" xfId="19"/>
    <cellStyle name="S4" xfId="5"/>
    <cellStyle name="S4 2" xfId="20"/>
    <cellStyle name="S5" xfId="6"/>
    <cellStyle name="S5 2" xfId="21"/>
    <cellStyle name="S6" xfId="7"/>
    <cellStyle name="S6 2" xfId="22"/>
    <cellStyle name="S7" xfId="8"/>
    <cellStyle name="S7 2" xfId="23"/>
    <cellStyle name="S8" xfId="9"/>
    <cellStyle name="S8 2" xfId="24"/>
    <cellStyle name="S9" xfId="10"/>
    <cellStyle name="S9 2" xfId="25"/>
    <cellStyle name="Обычный" xfId="0" builtinId="0"/>
  </cellStyles>
  <dxfs count="0"/>
  <tableStyles count="0" defaultTableStyle="TableStyleMedium9" defaultPivotStyle="PivotStyleLight16"/>
  <colors>
    <mruColors>
      <color rgb="FFFFFFCC"/>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W386"/>
  <sheetViews>
    <sheetView tabSelected="1" topLeftCell="A46" zoomScale="134" zoomScaleNormal="134" workbookViewId="0">
      <selection activeCell="B201" sqref="B201"/>
    </sheetView>
  </sheetViews>
  <sheetFormatPr defaultColWidth="9.109375" defaultRowHeight="14.4"/>
  <cols>
    <col min="1" max="1" width="4" style="1" customWidth="1"/>
    <col min="2" max="2" width="76.33203125" style="1" customWidth="1"/>
    <col min="3" max="3" width="4" style="1" customWidth="1"/>
    <col min="4" max="4" width="5.44140625" style="1" customWidth="1"/>
    <col min="5" max="5" width="8.33203125" style="1" customWidth="1"/>
    <col min="6" max="10" width="7.33203125" style="1" customWidth="1"/>
    <col min="11" max="11" width="9.6640625" style="1" customWidth="1"/>
    <col min="12" max="12" width="9.109375" style="1"/>
    <col min="24" max="16384" width="9.109375" style="1"/>
  </cols>
  <sheetData>
    <row r="1" spans="1:11" ht="14.25" customHeight="1">
      <c r="A1" s="37" t="s">
        <v>590</v>
      </c>
      <c r="B1" s="37"/>
      <c r="C1" s="37"/>
      <c r="D1" s="37"/>
      <c r="E1" s="37"/>
      <c r="F1" s="37"/>
      <c r="G1" s="37"/>
      <c r="H1" s="37"/>
      <c r="I1" s="37"/>
      <c r="J1" s="37"/>
      <c r="K1" s="37"/>
    </row>
    <row r="2" spans="1:11" ht="14.25" customHeight="1">
      <c r="A2" s="38" t="s">
        <v>0</v>
      </c>
      <c r="B2" s="39"/>
      <c r="C2" s="39"/>
      <c r="D2" s="39"/>
      <c r="E2" s="39"/>
      <c r="F2" s="39"/>
      <c r="G2" s="39"/>
      <c r="H2" s="39"/>
      <c r="I2" s="39"/>
      <c r="J2" s="39"/>
      <c r="K2" s="39"/>
    </row>
    <row r="3" spans="1:11" ht="14.25" customHeight="1">
      <c r="A3" s="116" t="s">
        <v>1</v>
      </c>
      <c r="B3" s="117"/>
      <c r="C3" s="117"/>
      <c r="D3" s="117"/>
    </row>
    <row r="4" spans="1:11" ht="20.100000000000001" customHeight="1">
      <c r="A4" s="121" t="s">
        <v>2</v>
      </c>
      <c r="B4" s="122"/>
      <c r="C4" s="122"/>
      <c r="D4" s="121" t="s">
        <v>3</v>
      </c>
      <c r="E4" s="121" t="s">
        <v>4</v>
      </c>
      <c r="F4" s="122"/>
      <c r="G4" s="122"/>
      <c r="H4" s="122"/>
      <c r="I4" s="122"/>
      <c r="J4" s="122"/>
      <c r="K4" s="110" t="s">
        <v>5</v>
      </c>
    </row>
    <row r="5" spans="1:11" ht="28.65" customHeight="1">
      <c r="A5" s="122"/>
      <c r="B5" s="122"/>
      <c r="C5" s="122"/>
      <c r="D5" s="122"/>
      <c r="E5" s="121" t="s">
        <v>6</v>
      </c>
      <c r="F5" s="122"/>
      <c r="G5" s="121" t="s">
        <v>7</v>
      </c>
      <c r="H5" s="121" t="s">
        <v>8</v>
      </c>
      <c r="I5" s="121" t="s">
        <v>9</v>
      </c>
      <c r="J5" s="122"/>
      <c r="K5" s="40"/>
    </row>
    <row r="6" spans="1:11" ht="54.6" customHeight="1">
      <c r="A6" s="122"/>
      <c r="B6" s="122"/>
      <c r="C6" s="122"/>
      <c r="D6" s="122"/>
      <c r="E6" s="123" t="s">
        <v>10</v>
      </c>
      <c r="F6" s="123" t="s">
        <v>11</v>
      </c>
      <c r="G6" s="122"/>
      <c r="H6" s="122"/>
      <c r="I6" s="123" t="s">
        <v>12</v>
      </c>
      <c r="J6" s="123" t="s">
        <v>13</v>
      </c>
      <c r="K6" s="41"/>
    </row>
    <row r="7" spans="1:11" ht="8.4" customHeight="1">
      <c r="A7" s="123" t="s">
        <v>14</v>
      </c>
      <c r="B7" s="123" t="s">
        <v>15</v>
      </c>
      <c r="C7" s="123" t="s">
        <v>16</v>
      </c>
      <c r="D7" s="123" t="s">
        <v>17</v>
      </c>
      <c r="E7" s="123" t="s">
        <v>18</v>
      </c>
      <c r="F7" s="123" t="s">
        <v>19</v>
      </c>
      <c r="G7" s="123" t="s">
        <v>20</v>
      </c>
      <c r="H7" s="123" t="s">
        <v>21</v>
      </c>
      <c r="I7" s="123" t="s">
        <v>22</v>
      </c>
      <c r="J7" s="123" t="s">
        <v>23</v>
      </c>
      <c r="K7" s="6" t="s">
        <v>24</v>
      </c>
    </row>
    <row r="8" spans="1:11" ht="14.25" customHeight="1">
      <c r="A8" s="124" t="s">
        <v>25</v>
      </c>
      <c r="B8" s="124" t="s">
        <v>26</v>
      </c>
      <c r="C8" s="125" t="s">
        <v>27</v>
      </c>
      <c r="D8" s="126" t="s">
        <v>28</v>
      </c>
      <c r="E8" s="106">
        <f>+E9+E39+E48+E53+E70</f>
        <v>545085.80000000005</v>
      </c>
      <c r="F8" s="106">
        <f t="shared" ref="F8:J8" si="0">+F9+F39+F48+F53+F70</f>
        <v>521899.4</v>
      </c>
      <c r="G8" s="106">
        <f t="shared" si="0"/>
        <v>364896.4</v>
      </c>
      <c r="H8" s="106">
        <f t="shared" si="0"/>
        <v>346341.80000000005</v>
      </c>
      <c r="I8" s="106">
        <f t="shared" si="0"/>
        <v>346341.80000000005</v>
      </c>
      <c r="J8" s="106">
        <f t="shared" si="0"/>
        <v>346342.80000000005</v>
      </c>
      <c r="K8" s="22" t="s">
        <v>28</v>
      </c>
    </row>
    <row r="9" spans="1:11" ht="15.15" customHeight="1">
      <c r="A9" s="124" t="s">
        <v>29</v>
      </c>
      <c r="B9" s="124" t="s">
        <v>30</v>
      </c>
      <c r="C9" s="125" t="s">
        <v>31</v>
      </c>
      <c r="D9" s="126" t="s">
        <v>28</v>
      </c>
      <c r="E9" s="99">
        <f>+E10+E16+E17+E19+E21+E25+E26+E27+E28+E29+E33+E36+E38</f>
        <v>203028.59999999998</v>
      </c>
      <c r="F9" s="99">
        <f t="shared" ref="F9:K9" si="1">+F10+F16+F17+F19+F21+F25+F26+F27+F28+F29+F33+F36+F38</f>
        <v>197003.3</v>
      </c>
      <c r="G9" s="99">
        <f t="shared" si="1"/>
        <v>119176.29999999999</v>
      </c>
      <c r="H9" s="99">
        <f t="shared" si="1"/>
        <v>100631.7</v>
      </c>
      <c r="I9" s="99">
        <f t="shared" si="1"/>
        <v>100631.7</v>
      </c>
      <c r="J9" s="99">
        <f t="shared" si="1"/>
        <v>100632.7</v>
      </c>
      <c r="K9" s="111"/>
    </row>
    <row r="10" spans="1:11" ht="14.25" customHeight="1">
      <c r="A10" s="127" t="s">
        <v>32</v>
      </c>
      <c r="B10" s="127" t="s">
        <v>33</v>
      </c>
      <c r="C10" s="128" t="s">
        <v>34</v>
      </c>
      <c r="D10" s="129" t="s">
        <v>35</v>
      </c>
      <c r="E10" s="130">
        <f>+Лист2!E6</f>
        <v>7156.3</v>
      </c>
      <c r="F10" s="130">
        <f>+Лист2!F6</f>
        <v>7156.3</v>
      </c>
      <c r="G10" s="130">
        <f>+Лист2!G6</f>
        <v>8661.5</v>
      </c>
      <c r="H10" s="130">
        <f>+Лист2!H6</f>
        <v>15885.1</v>
      </c>
      <c r="I10" s="130">
        <f>+Лист2!I6</f>
        <v>24545.1</v>
      </c>
      <c r="J10" s="130">
        <f>+Лист2!J6</f>
        <v>24545.1</v>
      </c>
      <c r="K10" s="112" t="s">
        <v>28</v>
      </c>
    </row>
    <row r="11" spans="1:11" ht="14.25" customHeight="1">
      <c r="A11" s="122"/>
      <c r="B11" s="122"/>
      <c r="C11" s="122"/>
      <c r="D11" s="129" t="s">
        <v>36</v>
      </c>
      <c r="E11" s="130"/>
      <c r="F11" s="130"/>
      <c r="G11" s="130"/>
      <c r="H11" s="130"/>
      <c r="I11" s="130"/>
      <c r="J11" s="130"/>
      <c r="K11" s="40"/>
    </row>
    <row r="12" spans="1:11" ht="14.25" customHeight="1">
      <c r="A12" s="122"/>
      <c r="B12" s="122"/>
      <c r="C12" s="122"/>
      <c r="D12" s="129" t="s">
        <v>37</v>
      </c>
      <c r="E12" s="130"/>
      <c r="F12" s="130"/>
      <c r="G12" s="130"/>
      <c r="H12" s="130"/>
      <c r="I12" s="130"/>
      <c r="J12" s="130"/>
      <c r="K12" s="40"/>
    </row>
    <row r="13" spans="1:11" ht="14.25" customHeight="1">
      <c r="A13" s="122"/>
      <c r="B13" s="122"/>
      <c r="C13" s="122"/>
      <c r="D13" s="129" t="s">
        <v>38</v>
      </c>
      <c r="E13" s="130"/>
      <c r="F13" s="130"/>
      <c r="G13" s="130"/>
      <c r="H13" s="130"/>
      <c r="I13" s="130"/>
      <c r="J13" s="130"/>
      <c r="K13" s="40"/>
    </row>
    <row r="14" spans="1:11" ht="14.25" customHeight="1">
      <c r="A14" s="122"/>
      <c r="B14" s="122"/>
      <c r="C14" s="122"/>
      <c r="D14" s="129" t="s">
        <v>39</v>
      </c>
      <c r="E14" s="130"/>
      <c r="F14" s="130"/>
      <c r="G14" s="130"/>
      <c r="H14" s="130"/>
      <c r="I14" s="130"/>
      <c r="J14" s="130"/>
      <c r="K14" s="40"/>
    </row>
    <row r="15" spans="1:11" ht="14.25" customHeight="1">
      <c r="A15" s="122"/>
      <c r="B15" s="122"/>
      <c r="C15" s="122"/>
      <c r="D15" s="129" t="s">
        <v>40</v>
      </c>
      <c r="E15" s="130"/>
      <c r="F15" s="130"/>
      <c r="G15" s="130"/>
      <c r="H15" s="130"/>
      <c r="I15" s="130"/>
      <c r="J15" s="130"/>
      <c r="K15" s="41"/>
    </row>
    <row r="16" spans="1:11" ht="14.25" customHeight="1">
      <c r="A16" s="124" t="s">
        <v>41</v>
      </c>
      <c r="B16" s="124" t="s">
        <v>42</v>
      </c>
      <c r="C16" s="125" t="s">
        <v>43</v>
      </c>
      <c r="D16" s="129" t="s">
        <v>38</v>
      </c>
      <c r="E16" s="98">
        <f>+Лист2!E20</f>
        <v>6199.4</v>
      </c>
      <c r="F16" s="98">
        <f>+Лист2!F20</f>
        <v>6199.4</v>
      </c>
      <c r="G16" s="98">
        <f>+Лист2!G20</f>
        <v>165</v>
      </c>
      <c r="H16" s="98">
        <f>+Лист2!H20</f>
        <v>165</v>
      </c>
      <c r="I16" s="98">
        <f>+Лист2!I20</f>
        <v>165</v>
      </c>
      <c r="J16" s="98">
        <f>+Лист2!J20</f>
        <v>165</v>
      </c>
      <c r="K16" s="22" t="s">
        <v>28</v>
      </c>
    </row>
    <row r="17" spans="1:11" ht="14.25" customHeight="1">
      <c r="A17" s="127" t="s">
        <v>44</v>
      </c>
      <c r="B17" s="127" t="s">
        <v>45</v>
      </c>
      <c r="C17" s="128" t="s">
        <v>46</v>
      </c>
      <c r="D17" s="129" t="s">
        <v>47</v>
      </c>
      <c r="E17" s="130">
        <f>+Лист2!E25</f>
        <v>8275</v>
      </c>
      <c r="F17" s="130">
        <f>+Лист2!F25</f>
        <v>8275</v>
      </c>
      <c r="G17" s="130">
        <f>+Лист2!G25</f>
        <v>0</v>
      </c>
      <c r="H17" s="130">
        <f>+Лист2!H25</f>
        <v>0</v>
      </c>
      <c r="I17" s="130">
        <f>+Лист2!I25</f>
        <v>0</v>
      </c>
      <c r="J17" s="130">
        <f>+Лист2!J25</f>
        <v>0</v>
      </c>
      <c r="K17" s="112" t="s">
        <v>28</v>
      </c>
    </row>
    <row r="18" spans="1:11" ht="14.25" customHeight="1">
      <c r="A18" s="122"/>
      <c r="B18" s="122"/>
      <c r="C18" s="122"/>
      <c r="D18" s="129" t="s">
        <v>48</v>
      </c>
      <c r="E18" s="131"/>
      <c r="F18" s="131"/>
      <c r="G18" s="131"/>
      <c r="H18" s="131"/>
      <c r="I18" s="131"/>
      <c r="J18" s="131"/>
      <c r="K18" s="41"/>
    </row>
    <row r="19" spans="1:11" ht="14.25" customHeight="1">
      <c r="A19" s="127" t="s">
        <v>49</v>
      </c>
      <c r="B19" s="127" t="s">
        <v>50</v>
      </c>
      <c r="C19" s="128" t="s">
        <v>51</v>
      </c>
      <c r="D19" s="129" t="s">
        <v>52</v>
      </c>
      <c r="E19" s="130">
        <f>+Лист2!E30</f>
        <v>2529.1</v>
      </c>
      <c r="F19" s="130">
        <f>+Лист2!F30</f>
        <v>2529.1</v>
      </c>
      <c r="G19" s="130">
        <f>+Лист2!G30</f>
        <v>2764.9</v>
      </c>
      <c r="H19" s="130">
        <f>+Лист2!H30</f>
        <v>2764.9</v>
      </c>
      <c r="I19" s="130">
        <f>+Лист2!I30</f>
        <v>2764.9</v>
      </c>
      <c r="J19" s="130">
        <f>+Лист2!J30</f>
        <v>2764.9</v>
      </c>
      <c r="K19" s="112" t="s">
        <v>28</v>
      </c>
    </row>
    <row r="20" spans="1:11" ht="14.25" customHeight="1">
      <c r="A20" s="122"/>
      <c r="B20" s="122"/>
      <c r="C20" s="122"/>
      <c r="D20" s="129" t="s">
        <v>53</v>
      </c>
      <c r="E20" s="131"/>
      <c r="F20" s="131"/>
      <c r="G20" s="131"/>
      <c r="H20" s="131"/>
      <c r="I20" s="131"/>
      <c r="J20" s="131"/>
      <c r="K20" s="41"/>
    </row>
    <row r="21" spans="1:11" ht="14.25" customHeight="1">
      <c r="A21" s="127" t="s">
        <v>54</v>
      </c>
      <c r="B21" s="127" t="s">
        <v>55</v>
      </c>
      <c r="C21" s="128" t="s">
        <v>56</v>
      </c>
      <c r="D21" s="129" t="s">
        <v>57</v>
      </c>
      <c r="E21" s="130">
        <f>+Лист2!E44</f>
        <v>127420.7</v>
      </c>
      <c r="F21" s="130">
        <f>+Лист2!F44</f>
        <v>125551.8</v>
      </c>
      <c r="G21" s="130">
        <f>+Лист2!G44</f>
        <v>83463.100000000006</v>
      </c>
      <c r="H21" s="130">
        <f>+Лист2!H44</f>
        <v>74804.100000000006</v>
      </c>
      <c r="I21" s="130">
        <f>+Лист2!I44</f>
        <v>66144.100000000006</v>
      </c>
      <c r="J21" s="130">
        <f>+Лист2!J44</f>
        <v>66145.100000000006</v>
      </c>
      <c r="K21" s="112" t="s">
        <v>28</v>
      </c>
    </row>
    <row r="22" spans="1:11" ht="14.25" customHeight="1">
      <c r="A22" s="122"/>
      <c r="B22" s="122"/>
      <c r="C22" s="122"/>
      <c r="D22" s="129" t="s">
        <v>58</v>
      </c>
      <c r="E22" s="131"/>
      <c r="F22" s="131"/>
      <c r="G22" s="131"/>
      <c r="H22" s="131"/>
      <c r="I22" s="131"/>
      <c r="J22" s="131"/>
      <c r="K22" s="40"/>
    </row>
    <row r="23" spans="1:11" ht="14.25" customHeight="1">
      <c r="A23" s="122"/>
      <c r="B23" s="122"/>
      <c r="C23" s="122"/>
      <c r="D23" s="129" t="s">
        <v>59</v>
      </c>
      <c r="E23" s="131"/>
      <c r="F23" s="131"/>
      <c r="G23" s="131"/>
      <c r="H23" s="131"/>
      <c r="I23" s="131"/>
      <c r="J23" s="131"/>
      <c r="K23" s="40"/>
    </row>
    <row r="24" spans="1:11" ht="14.25" customHeight="1">
      <c r="A24" s="122"/>
      <c r="B24" s="122"/>
      <c r="C24" s="122"/>
      <c r="D24" s="129" t="s">
        <v>60</v>
      </c>
      <c r="E24" s="131"/>
      <c r="F24" s="131"/>
      <c r="G24" s="131"/>
      <c r="H24" s="131"/>
      <c r="I24" s="131"/>
      <c r="J24" s="131"/>
      <c r="K24" s="41"/>
    </row>
    <row r="25" spans="1:11" ht="14.25" customHeight="1">
      <c r="A25" s="124" t="s">
        <v>61</v>
      </c>
      <c r="B25" s="124" t="s">
        <v>62</v>
      </c>
      <c r="C25" s="125" t="s">
        <v>63</v>
      </c>
      <c r="D25" s="129" t="s">
        <v>38</v>
      </c>
      <c r="E25" s="98">
        <f>+Лист2!E106</f>
        <v>817.5</v>
      </c>
      <c r="F25" s="98">
        <f>+Лист2!F106</f>
        <v>817.5</v>
      </c>
      <c r="G25" s="98">
        <f>+Лист2!G106</f>
        <v>707.9</v>
      </c>
      <c r="H25" s="98">
        <f>+Лист2!H106</f>
        <v>707.9</v>
      </c>
      <c r="I25" s="98">
        <f>+Лист2!I106</f>
        <v>707.9</v>
      </c>
      <c r="J25" s="98">
        <f>+Лист2!J106</f>
        <v>707.9</v>
      </c>
      <c r="K25" s="15" t="s">
        <v>28</v>
      </c>
    </row>
    <row r="26" spans="1:11" ht="14.25" customHeight="1">
      <c r="A26" s="124" t="s">
        <v>64</v>
      </c>
      <c r="B26" s="124" t="s">
        <v>65</v>
      </c>
      <c r="C26" s="125" t="s">
        <v>66</v>
      </c>
      <c r="D26" s="129" t="s">
        <v>67</v>
      </c>
      <c r="E26" s="98">
        <f>+Лист2!E109</f>
        <v>99</v>
      </c>
      <c r="F26" s="98">
        <f>+Лист2!F109</f>
        <v>99</v>
      </c>
      <c r="G26" s="98">
        <f>+Лист2!G109</f>
        <v>0</v>
      </c>
      <c r="H26" s="98">
        <f>+Лист2!H109</f>
        <v>0</v>
      </c>
      <c r="I26" s="98">
        <f>+Лист2!I109</f>
        <v>0</v>
      </c>
      <c r="J26" s="98">
        <f>+Лист2!J109</f>
        <v>0</v>
      </c>
      <c r="K26" s="22" t="s">
        <v>28</v>
      </c>
    </row>
    <row r="27" spans="1:11" ht="14.25" customHeight="1">
      <c r="A27" s="124" t="s">
        <v>68</v>
      </c>
      <c r="B27" s="124" t="s">
        <v>69</v>
      </c>
      <c r="C27" s="125" t="s">
        <v>70</v>
      </c>
      <c r="D27" s="129" t="s">
        <v>71</v>
      </c>
      <c r="E27" s="98">
        <f>+Лист2!E112</f>
        <v>685</v>
      </c>
      <c r="F27" s="98">
        <f>+Лист2!F112</f>
        <v>685</v>
      </c>
      <c r="G27" s="98">
        <f>+Лист2!G112</f>
        <v>759.2</v>
      </c>
      <c r="H27" s="98">
        <f>+Лист2!H112</f>
        <v>759.2</v>
      </c>
      <c r="I27" s="98">
        <f>+Лист2!I112</f>
        <v>759.2</v>
      </c>
      <c r="J27" s="98">
        <f>+Лист2!J112</f>
        <v>759.2</v>
      </c>
      <c r="K27" s="15" t="s">
        <v>28</v>
      </c>
    </row>
    <row r="28" spans="1:11" ht="14.25" customHeight="1">
      <c r="A28" s="124" t="s">
        <v>72</v>
      </c>
      <c r="B28" s="124" t="s">
        <v>73</v>
      </c>
      <c r="C28" s="125" t="s">
        <v>74</v>
      </c>
      <c r="D28" s="129" t="s">
        <v>71</v>
      </c>
      <c r="E28" s="98">
        <f>+Лист2!E121</f>
        <v>1554.5</v>
      </c>
      <c r="F28" s="98">
        <f>+Лист2!F121</f>
        <v>1554.5</v>
      </c>
      <c r="G28" s="98">
        <f>+Лист2!G121</f>
        <v>1499.7</v>
      </c>
      <c r="H28" s="98">
        <f>+Лист2!H121</f>
        <v>1499.7</v>
      </c>
      <c r="I28" s="98">
        <f>+Лист2!I121</f>
        <v>1499.7</v>
      </c>
      <c r="J28" s="98">
        <f>+Лист2!J121</f>
        <v>1499.7</v>
      </c>
      <c r="K28" s="22" t="s">
        <v>28</v>
      </c>
    </row>
    <row r="29" spans="1:11" ht="14.25" customHeight="1">
      <c r="A29" s="127" t="s">
        <v>75</v>
      </c>
      <c r="B29" s="127" t="s">
        <v>76</v>
      </c>
      <c r="C29" s="128" t="s">
        <v>77</v>
      </c>
      <c r="D29" s="129" t="s">
        <v>78</v>
      </c>
      <c r="E29" s="130">
        <f>+Лист2!E134</f>
        <v>4418.7999999999993</v>
      </c>
      <c r="F29" s="130">
        <f>+Лист2!F134</f>
        <v>4418.7999999999993</v>
      </c>
      <c r="G29" s="130">
        <f>+Лист2!G134</f>
        <v>2333.5</v>
      </c>
      <c r="H29" s="130">
        <f>+Лист2!H134</f>
        <v>2333.5</v>
      </c>
      <c r="I29" s="130">
        <f>+Лист2!I134</f>
        <v>2333.5</v>
      </c>
      <c r="J29" s="130">
        <f>+Лист2!J134</f>
        <v>2333.5</v>
      </c>
      <c r="K29" s="112" t="s">
        <v>28</v>
      </c>
    </row>
    <row r="30" spans="1:11" ht="14.25" customHeight="1">
      <c r="A30" s="127"/>
      <c r="B30" s="127"/>
      <c r="C30" s="128"/>
      <c r="D30" s="129" t="s">
        <v>48</v>
      </c>
      <c r="E30" s="130"/>
      <c r="F30" s="130"/>
      <c r="G30" s="130"/>
      <c r="H30" s="130"/>
      <c r="I30" s="130"/>
      <c r="J30" s="130"/>
      <c r="K30" s="113"/>
    </row>
    <row r="31" spans="1:11" ht="14.25" customHeight="1">
      <c r="A31" s="127"/>
      <c r="B31" s="127"/>
      <c r="C31" s="128"/>
      <c r="D31" s="129" t="s">
        <v>79</v>
      </c>
      <c r="E31" s="130"/>
      <c r="F31" s="130"/>
      <c r="G31" s="130"/>
      <c r="H31" s="130"/>
      <c r="I31" s="130"/>
      <c r="J31" s="130"/>
      <c r="K31" s="114"/>
    </row>
    <row r="32" spans="1:11" ht="8.4" customHeight="1">
      <c r="A32" s="123" t="s">
        <v>14</v>
      </c>
      <c r="B32" s="123" t="s">
        <v>15</v>
      </c>
      <c r="C32" s="123" t="s">
        <v>16</v>
      </c>
      <c r="D32" s="123" t="s">
        <v>17</v>
      </c>
      <c r="E32" s="132" t="s">
        <v>18</v>
      </c>
      <c r="F32" s="132" t="s">
        <v>19</v>
      </c>
      <c r="G32" s="132" t="s">
        <v>20</v>
      </c>
      <c r="H32" s="132" t="s">
        <v>21</v>
      </c>
      <c r="I32" s="132" t="s">
        <v>22</v>
      </c>
      <c r="J32" s="132" t="s">
        <v>23</v>
      </c>
      <c r="K32" s="115" t="s">
        <v>24</v>
      </c>
    </row>
    <row r="33" spans="1:11" ht="14.25" customHeight="1">
      <c r="A33" s="127" t="s">
        <v>80</v>
      </c>
      <c r="B33" s="127" t="s">
        <v>81</v>
      </c>
      <c r="C33" s="128" t="s">
        <v>82</v>
      </c>
      <c r="D33" s="129" t="s">
        <v>83</v>
      </c>
      <c r="E33" s="130">
        <f>+Лист2!E142</f>
        <v>41877.9</v>
      </c>
      <c r="F33" s="130">
        <f>+Лист2!F142</f>
        <v>37721.5</v>
      </c>
      <c r="G33" s="130">
        <f>+Лист2!G142</f>
        <v>17109.2</v>
      </c>
      <c r="H33" s="130">
        <f>+Лист2!H142</f>
        <v>0</v>
      </c>
      <c r="I33" s="130">
        <f>+Лист2!I142</f>
        <v>0</v>
      </c>
      <c r="J33" s="130">
        <f>+Лист2!J142</f>
        <v>0</v>
      </c>
      <c r="K33" s="112" t="s">
        <v>28</v>
      </c>
    </row>
    <row r="34" spans="1:11" ht="14.25" customHeight="1">
      <c r="A34" s="122"/>
      <c r="B34" s="122"/>
      <c r="C34" s="122"/>
      <c r="D34" s="129" t="s">
        <v>84</v>
      </c>
      <c r="E34" s="131"/>
      <c r="F34" s="131"/>
      <c r="G34" s="131"/>
      <c r="H34" s="131"/>
      <c r="I34" s="131"/>
      <c r="J34" s="131"/>
      <c r="K34" s="40"/>
    </row>
    <row r="35" spans="1:11" ht="14.25" customHeight="1">
      <c r="A35" s="122"/>
      <c r="B35" s="122"/>
      <c r="C35" s="122"/>
      <c r="D35" s="129" t="s">
        <v>85</v>
      </c>
      <c r="E35" s="131"/>
      <c r="F35" s="131"/>
      <c r="G35" s="131"/>
      <c r="H35" s="131"/>
      <c r="I35" s="131"/>
      <c r="J35" s="131"/>
      <c r="K35" s="41"/>
    </row>
    <row r="36" spans="1:11" ht="14.25" customHeight="1">
      <c r="A36" s="127" t="s">
        <v>86</v>
      </c>
      <c r="B36" s="127" t="s">
        <v>87</v>
      </c>
      <c r="C36" s="128" t="s">
        <v>88</v>
      </c>
      <c r="D36" s="129" t="s">
        <v>89</v>
      </c>
      <c r="E36" s="130">
        <f>+Лист2!E152</f>
        <v>1907.5</v>
      </c>
      <c r="F36" s="130">
        <f>+Лист2!F152</f>
        <v>1907.5</v>
      </c>
      <c r="G36" s="130">
        <f>+Лист2!G152</f>
        <v>1612.3</v>
      </c>
      <c r="H36" s="130">
        <f>+Лист2!H152</f>
        <v>1612.3</v>
      </c>
      <c r="I36" s="130">
        <f>+Лист2!I152</f>
        <v>1612.3</v>
      </c>
      <c r="J36" s="130">
        <f>+Лист2!J152</f>
        <v>1612.3</v>
      </c>
      <c r="K36" s="112" t="s">
        <v>28</v>
      </c>
    </row>
    <row r="37" spans="1:11" ht="14.25" customHeight="1">
      <c r="A37" s="127"/>
      <c r="B37" s="127"/>
      <c r="C37" s="128"/>
      <c r="D37" s="129" t="s">
        <v>60</v>
      </c>
      <c r="E37" s="130"/>
      <c r="F37" s="130"/>
      <c r="G37" s="130"/>
      <c r="H37" s="130"/>
      <c r="I37" s="130"/>
      <c r="J37" s="130"/>
      <c r="K37" s="114"/>
    </row>
    <row r="38" spans="1:11" ht="15.15" customHeight="1">
      <c r="A38" s="124" t="s">
        <v>90</v>
      </c>
      <c r="B38" s="124" t="s">
        <v>91</v>
      </c>
      <c r="C38" s="125" t="s">
        <v>92</v>
      </c>
      <c r="D38" s="129" t="s">
        <v>48</v>
      </c>
      <c r="E38" s="98">
        <f>+Лист2!E168</f>
        <v>87.9</v>
      </c>
      <c r="F38" s="98">
        <f>+Лист2!F168</f>
        <v>87.9</v>
      </c>
      <c r="G38" s="98">
        <f>+Лист2!G168</f>
        <v>100</v>
      </c>
      <c r="H38" s="98">
        <f>+Лист2!H168</f>
        <v>100</v>
      </c>
      <c r="I38" s="98">
        <f>+Лист2!I168</f>
        <v>100</v>
      </c>
      <c r="J38" s="98">
        <f>+Лист2!J168</f>
        <v>100</v>
      </c>
      <c r="K38" s="22" t="s">
        <v>28</v>
      </c>
    </row>
    <row r="39" spans="1:11" ht="15.15" customHeight="1">
      <c r="A39" s="124" t="s">
        <v>93</v>
      </c>
      <c r="B39" s="124" t="s">
        <v>94</v>
      </c>
      <c r="C39" s="125" t="s">
        <v>95</v>
      </c>
      <c r="D39" s="126" t="s">
        <v>28</v>
      </c>
      <c r="E39" s="99">
        <f>+E40+E45+E46</f>
        <v>33240.6</v>
      </c>
      <c r="F39" s="99">
        <f t="shared" ref="F39:J39" si="2">+F40+F45+F46</f>
        <v>33240</v>
      </c>
      <c r="G39" s="99">
        <f t="shared" si="2"/>
        <v>32421.4</v>
      </c>
      <c r="H39" s="99">
        <f t="shared" si="2"/>
        <v>32411.4</v>
      </c>
      <c r="I39" s="99">
        <f t="shared" si="2"/>
        <v>32411.4</v>
      </c>
      <c r="J39" s="99">
        <f t="shared" si="2"/>
        <v>32411.4</v>
      </c>
      <c r="K39" s="15" t="s">
        <v>28</v>
      </c>
    </row>
    <row r="40" spans="1:11" ht="14.25" customHeight="1">
      <c r="A40" s="127" t="s">
        <v>96</v>
      </c>
      <c r="B40" s="127" t="s">
        <v>97</v>
      </c>
      <c r="C40" s="128" t="s">
        <v>83</v>
      </c>
      <c r="D40" s="129" t="s">
        <v>98</v>
      </c>
      <c r="E40" s="130">
        <f>+Лист2!E171</f>
        <v>26289.4</v>
      </c>
      <c r="F40" s="130">
        <f>+Лист2!F171</f>
        <v>26288.799999999999</v>
      </c>
      <c r="G40" s="130">
        <f>+Лист2!G171</f>
        <v>26204.9</v>
      </c>
      <c r="H40" s="130">
        <f>+Лист2!H171</f>
        <v>26204.9</v>
      </c>
      <c r="I40" s="130">
        <f>+Лист2!I171</f>
        <v>26204.9</v>
      </c>
      <c r="J40" s="130">
        <f>+Лист2!J171</f>
        <v>26204.9</v>
      </c>
      <c r="K40" s="112" t="s">
        <v>28</v>
      </c>
    </row>
    <row r="41" spans="1:11" ht="14.25" customHeight="1">
      <c r="A41" s="122"/>
      <c r="B41" s="122"/>
      <c r="C41" s="122"/>
      <c r="D41" s="129" t="s">
        <v>35</v>
      </c>
      <c r="E41" s="131"/>
      <c r="F41" s="131"/>
      <c r="G41" s="131"/>
      <c r="H41" s="131"/>
      <c r="I41" s="131"/>
      <c r="J41" s="131"/>
      <c r="K41" s="40"/>
    </row>
    <row r="42" spans="1:11" ht="14.25" customHeight="1">
      <c r="A42" s="122"/>
      <c r="B42" s="122"/>
      <c r="C42" s="122"/>
      <c r="D42" s="129" t="s">
        <v>99</v>
      </c>
      <c r="E42" s="131"/>
      <c r="F42" s="131"/>
      <c r="G42" s="131"/>
      <c r="H42" s="131"/>
      <c r="I42" s="131"/>
      <c r="J42" s="131"/>
      <c r="K42" s="40"/>
    </row>
    <row r="43" spans="1:11" ht="14.25" customHeight="1">
      <c r="A43" s="122"/>
      <c r="B43" s="122"/>
      <c r="C43" s="122"/>
      <c r="D43" s="129" t="s">
        <v>78</v>
      </c>
      <c r="E43" s="131"/>
      <c r="F43" s="131"/>
      <c r="G43" s="131"/>
      <c r="H43" s="131"/>
      <c r="I43" s="131"/>
      <c r="J43" s="131"/>
      <c r="K43" s="40"/>
    </row>
    <row r="44" spans="1:11" ht="14.25" customHeight="1">
      <c r="A44" s="122"/>
      <c r="B44" s="122"/>
      <c r="C44" s="122"/>
      <c r="D44" s="129" t="s">
        <v>60</v>
      </c>
      <c r="E44" s="131"/>
      <c r="F44" s="131"/>
      <c r="G44" s="131"/>
      <c r="H44" s="131"/>
      <c r="I44" s="131"/>
      <c r="J44" s="131"/>
      <c r="K44" s="41"/>
    </row>
    <row r="45" spans="1:11" ht="14.25" customHeight="1">
      <c r="A45" s="124" t="s">
        <v>100</v>
      </c>
      <c r="B45" s="124" t="s">
        <v>101</v>
      </c>
      <c r="C45" s="125" t="s">
        <v>84</v>
      </c>
      <c r="D45" s="129" t="s">
        <v>38</v>
      </c>
      <c r="E45" s="98">
        <f>+Лист2!E217</f>
        <v>6637.6</v>
      </c>
      <c r="F45" s="98">
        <f>+Лист2!F217</f>
        <v>6637.6</v>
      </c>
      <c r="G45" s="98">
        <f>+Лист2!G217</f>
        <v>5956.5</v>
      </c>
      <c r="H45" s="98">
        <f>+Лист2!H217</f>
        <v>5956.5</v>
      </c>
      <c r="I45" s="98">
        <f>+Лист2!I217</f>
        <v>5956.5</v>
      </c>
      <c r="J45" s="98">
        <f>+Лист2!J217</f>
        <v>5956.5</v>
      </c>
      <c r="K45" s="15" t="s">
        <v>28</v>
      </c>
    </row>
    <row r="46" spans="1:11" ht="14.25" customHeight="1">
      <c r="A46" s="127" t="s">
        <v>102</v>
      </c>
      <c r="B46" s="127" t="s">
        <v>103</v>
      </c>
      <c r="C46" s="128" t="s">
        <v>104</v>
      </c>
      <c r="D46" s="129" t="s">
        <v>38</v>
      </c>
      <c r="E46" s="130">
        <f>+Лист2!E227</f>
        <v>313.60000000000002</v>
      </c>
      <c r="F46" s="130">
        <f>+Лист2!F227</f>
        <v>313.60000000000002</v>
      </c>
      <c r="G46" s="130">
        <f>+Лист2!G227</f>
        <v>260</v>
      </c>
      <c r="H46" s="130">
        <f>+Лист2!H227</f>
        <v>250</v>
      </c>
      <c r="I46" s="130">
        <f>+Лист2!I227</f>
        <v>250</v>
      </c>
      <c r="J46" s="130">
        <f>+Лист2!J227</f>
        <v>250</v>
      </c>
      <c r="K46" s="112" t="s">
        <v>28</v>
      </c>
    </row>
    <row r="47" spans="1:11" ht="14.25" customHeight="1">
      <c r="A47" s="127"/>
      <c r="B47" s="127"/>
      <c r="C47" s="128"/>
      <c r="D47" s="129" t="s">
        <v>60</v>
      </c>
      <c r="E47" s="130"/>
      <c r="F47" s="130"/>
      <c r="G47" s="130"/>
      <c r="H47" s="130"/>
      <c r="I47" s="130"/>
      <c r="J47" s="130"/>
      <c r="K47" s="114"/>
    </row>
    <row r="48" spans="1:11" ht="15.15" customHeight="1">
      <c r="A48" s="124" t="s">
        <v>105</v>
      </c>
      <c r="B48" s="124" t="s">
        <v>106</v>
      </c>
      <c r="C48" s="125" t="s">
        <v>107</v>
      </c>
      <c r="D48" s="126" t="s">
        <v>28</v>
      </c>
      <c r="E48" s="99">
        <f>+E49</f>
        <v>34445.799999999996</v>
      </c>
      <c r="F48" s="99">
        <f t="shared" ref="F48:J48" si="3">+F49</f>
        <v>34445.799999999996</v>
      </c>
      <c r="G48" s="99">
        <f t="shared" si="3"/>
        <v>3452.2</v>
      </c>
      <c r="H48" s="99">
        <f t="shared" si="3"/>
        <v>3452.2</v>
      </c>
      <c r="I48" s="99">
        <f t="shared" si="3"/>
        <v>3452.2</v>
      </c>
      <c r="J48" s="99">
        <f t="shared" si="3"/>
        <v>3452.2</v>
      </c>
      <c r="K48" s="22" t="s">
        <v>28</v>
      </c>
    </row>
    <row r="49" spans="1:11" ht="15.15" customHeight="1">
      <c r="A49" s="124" t="s">
        <v>108</v>
      </c>
      <c r="B49" s="124" t="s">
        <v>109</v>
      </c>
      <c r="C49" s="125" t="s">
        <v>110</v>
      </c>
      <c r="D49" s="126" t="s">
        <v>28</v>
      </c>
      <c r="E49" s="103">
        <f>+E50+E51</f>
        <v>34445.799999999996</v>
      </c>
      <c r="F49" s="103">
        <f t="shared" ref="F49:J49" si="4">+F50+F51</f>
        <v>34445.799999999996</v>
      </c>
      <c r="G49" s="103">
        <f t="shared" si="4"/>
        <v>3452.2</v>
      </c>
      <c r="H49" s="103">
        <f t="shared" si="4"/>
        <v>3452.2</v>
      </c>
      <c r="I49" s="103">
        <f t="shared" si="4"/>
        <v>3452.2</v>
      </c>
      <c r="J49" s="103">
        <f t="shared" si="4"/>
        <v>3452.2</v>
      </c>
      <c r="K49" s="15" t="s">
        <v>28</v>
      </c>
    </row>
    <row r="50" spans="1:11" ht="15.15" customHeight="1">
      <c r="A50" s="124" t="s">
        <v>111</v>
      </c>
      <c r="B50" s="124" t="s">
        <v>112</v>
      </c>
      <c r="C50" s="125" t="s">
        <v>113</v>
      </c>
      <c r="D50" s="129" t="s">
        <v>114</v>
      </c>
      <c r="E50" s="98">
        <f>+Лист2!E233</f>
        <v>30966.6</v>
      </c>
      <c r="F50" s="98">
        <f>+Лист2!F233</f>
        <v>30966.6</v>
      </c>
      <c r="G50" s="98">
        <f>+Лист2!G233</f>
        <v>400</v>
      </c>
      <c r="H50" s="98">
        <f>+Лист2!H233</f>
        <v>400</v>
      </c>
      <c r="I50" s="98">
        <f>+Лист2!I233</f>
        <v>400</v>
      </c>
      <c r="J50" s="98">
        <f>+Лист2!J233</f>
        <v>400</v>
      </c>
      <c r="K50" s="22" t="s">
        <v>28</v>
      </c>
    </row>
    <row r="51" spans="1:11" ht="14.25" customHeight="1">
      <c r="A51" s="127" t="s">
        <v>115</v>
      </c>
      <c r="B51" s="127" t="s">
        <v>116</v>
      </c>
      <c r="C51" s="128" t="s">
        <v>117</v>
      </c>
      <c r="D51" s="129" t="s">
        <v>31</v>
      </c>
      <c r="E51" s="130">
        <f>+Лист2!E241</f>
        <v>3479.2</v>
      </c>
      <c r="F51" s="130">
        <f>+Лист2!F241</f>
        <v>3479.2</v>
      </c>
      <c r="G51" s="130">
        <f>+Лист2!G241</f>
        <v>3052.2</v>
      </c>
      <c r="H51" s="130">
        <f>+Лист2!H241</f>
        <v>3052.2</v>
      </c>
      <c r="I51" s="130">
        <f>+Лист2!I241</f>
        <v>3052.2</v>
      </c>
      <c r="J51" s="130">
        <f>+Лист2!J241</f>
        <v>3052.2</v>
      </c>
      <c r="K51" s="112" t="s">
        <v>28</v>
      </c>
    </row>
    <row r="52" spans="1:11" ht="14.25" customHeight="1">
      <c r="A52" s="127"/>
      <c r="B52" s="127"/>
      <c r="C52" s="128"/>
      <c r="D52" s="129" t="s">
        <v>114</v>
      </c>
      <c r="E52" s="130"/>
      <c r="F52" s="130"/>
      <c r="G52" s="130"/>
      <c r="H52" s="130"/>
      <c r="I52" s="130"/>
      <c r="J52" s="130"/>
      <c r="K52" s="114"/>
    </row>
    <row r="53" spans="1:11" ht="21.9" customHeight="1">
      <c r="A53" s="124" t="s">
        <v>118</v>
      </c>
      <c r="B53" s="124" t="s">
        <v>119</v>
      </c>
      <c r="C53" s="125" t="s">
        <v>120</v>
      </c>
      <c r="D53" s="126" t="s">
        <v>28</v>
      </c>
      <c r="E53" s="99">
        <f>+E54</f>
        <v>194351.4</v>
      </c>
      <c r="F53" s="99">
        <f t="shared" ref="F53:J53" si="5">+F54</f>
        <v>194094.40000000005</v>
      </c>
      <c r="G53" s="99">
        <f t="shared" si="5"/>
        <v>185347.09999999998</v>
      </c>
      <c r="H53" s="99">
        <f t="shared" si="5"/>
        <v>185347.09999999998</v>
      </c>
      <c r="I53" s="99">
        <f t="shared" si="5"/>
        <v>185347.09999999998</v>
      </c>
      <c r="J53" s="99">
        <f t="shared" si="5"/>
        <v>185347.09999999998</v>
      </c>
      <c r="K53" s="15" t="s">
        <v>28</v>
      </c>
    </row>
    <row r="54" spans="1:11" ht="14.25" customHeight="1">
      <c r="A54" s="124" t="s">
        <v>121</v>
      </c>
      <c r="B54" s="124" t="s">
        <v>122</v>
      </c>
      <c r="C54" s="125" t="s">
        <v>123</v>
      </c>
      <c r="D54" s="126" t="s">
        <v>28</v>
      </c>
      <c r="E54" s="103">
        <f>+E55+E57+E59+E60+E61+E62+E63+E64+E65+E66+E68+E69</f>
        <v>194351.4</v>
      </c>
      <c r="F54" s="103">
        <f t="shared" ref="F54:J54" si="6">+F55+F57+F59+F60+F61+F62+F63+F64+F65+F66+F68+F69</f>
        <v>194094.40000000005</v>
      </c>
      <c r="G54" s="103">
        <f t="shared" si="6"/>
        <v>185347.09999999998</v>
      </c>
      <c r="H54" s="103">
        <f t="shared" si="6"/>
        <v>185347.09999999998</v>
      </c>
      <c r="I54" s="103">
        <f t="shared" si="6"/>
        <v>185347.09999999998</v>
      </c>
      <c r="J54" s="103">
        <f t="shared" si="6"/>
        <v>185347.09999999998</v>
      </c>
      <c r="K54" s="22" t="s">
        <v>28</v>
      </c>
    </row>
    <row r="55" spans="1:11" ht="14.25" customHeight="1">
      <c r="A55" s="127" t="s">
        <v>124</v>
      </c>
      <c r="B55" s="127" t="s">
        <v>125</v>
      </c>
      <c r="C55" s="128" t="s">
        <v>126</v>
      </c>
      <c r="D55" s="129" t="s">
        <v>57</v>
      </c>
      <c r="E55" s="130">
        <f>+Лист2!E249</f>
        <v>179505.5</v>
      </c>
      <c r="F55" s="130">
        <f>+Лист2!F249</f>
        <v>179505.5</v>
      </c>
      <c r="G55" s="130">
        <f>+Лист2!G249</f>
        <v>170229.6</v>
      </c>
      <c r="H55" s="130">
        <f>+Лист2!H249</f>
        <v>170229.6</v>
      </c>
      <c r="I55" s="130">
        <f>+Лист2!I249</f>
        <v>170229.6</v>
      </c>
      <c r="J55" s="130">
        <f>+Лист2!J249</f>
        <v>170229.6</v>
      </c>
      <c r="K55" s="112" t="s">
        <v>28</v>
      </c>
    </row>
    <row r="56" spans="1:11" ht="20.399999999999999" customHeight="1">
      <c r="A56" s="127"/>
      <c r="B56" s="127"/>
      <c r="C56" s="128"/>
      <c r="D56" s="129" t="s">
        <v>58</v>
      </c>
      <c r="E56" s="130"/>
      <c r="F56" s="130"/>
      <c r="G56" s="130"/>
      <c r="H56" s="130"/>
      <c r="I56" s="130"/>
      <c r="J56" s="130"/>
      <c r="K56" s="114"/>
    </row>
    <row r="57" spans="1:11" ht="14.25" customHeight="1">
      <c r="A57" s="127" t="s">
        <v>127</v>
      </c>
      <c r="B57" s="127" t="s">
        <v>128</v>
      </c>
      <c r="C57" s="128" t="s">
        <v>129</v>
      </c>
      <c r="D57" s="129" t="s">
        <v>38</v>
      </c>
      <c r="E57" s="130">
        <f>+Лист2!E274</f>
        <v>734</v>
      </c>
      <c r="F57" s="130">
        <f>+Лист2!F274</f>
        <v>734</v>
      </c>
      <c r="G57" s="130">
        <f>+Лист2!G274</f>
        <v>729</v>
      </c>
      <c r="H57" s="130">
        <f>+Лист2!H274</f>
        <v>729</v>
      </c>
      <c r="I57" s="130">
        <f>+Лист2!I274</f>
        <v>729</v>
      </c>
      <c r="J57" s="130">
        <f>+Лист2!J274</f>
        <v>729</v>
      </c>
      <c r="K57" s="112" t="s">
        <v>28</v>
      </c>
    </row>
    <row r="58" spans="1:11" ht="7.65" customHeight="1">
      <c r="A58" s="127"/>
      <c r="B58" s="127"/>
      <c r="C58" s="128"/>
      <c r="D58" s="133" t="s">
        <v>28</v>
      </c>
      <c r="E58" s="130"/>
      <c r="F58" s="130"/>
      <c r="G58" s="130"/>
      <c r="H58" s="130"/>
      <c r="I58" s="130"/>
      <c r="J58" s="130"/>
      <c r="K58" s="114"/>
    </row>
    <row r="59" spans="1:11" ht="15.15" customHeight="1">
      <c r="A59" s="124" t="s">
        <v>130</v>
      </c>
      <c r="B59" s="124" t="s">
        <v>131</v>
      </c>
      <c r="C59" s="125" t="s">
        <v>132</v>
      </c>
      <c r="D59" s="129" t="s">
        <v>38</v>
      </c>
      <c r="E59" s="98">
        <f>+Лист2!E287</f>
        <v>997</v>
      </c>
      <c r="F59" s="98">
        <f>+Лист2!F287</f>
        <v>997</v>
      </c>
      <c r="G59" s="98">
        <f>+Лист2!G287</f>
        <v>983</v>
      </c>
      <c r="H59" s="98">
        <f>+Лист2!H287</f>
        <v>983</v>
      </c>
      <c r="I59" s="98">
        <f>+Лист2!I287</f>
        <v>983</v>
      </c>
      <c r="J59" s="98">
        <f>+Лист2!J287</f>
        <v>983</v>
      </c>
      <c r="K59" s="15" t="s">
        <v>28</v>
      </c>
    </row>
    <row r="60" spans="1:11" ht="15.15" customHeight="1">
      <c r="A60" s="124" t="s">
        <v>133</v>
      </c>
      <c r="B60" s="124" t="s">
        <v>134</v>
      </c>
      <c r="C60" s="125" t="s">
        <v>135</v>
      </c>
      <c r="D60" s="129" t="s">
        <v>78</v>
      </c>
      <c r="E60" s="98">
        <f>+Лист2!E295</f>
        <v>38.6</v>
      </c>
      <c r="F60" s="98">
        <f>+Лист2!F295</f>
        <v>38.6</v>
      </c>
      <c r="G60" s="98">
        <f>+Лист2!G295</f>
        <v>44.6</v>
      </c>
      <c r="H60" s="98">
        <f>+Лист2!H295</f>
        <v>44.6</v>
      </c>
      <c r="I60" s="98">
        <f>+Лист2!I295</f>
        <v>44.6</v>
      </c>
      <c r="J60" s="98">
        <f>+Лист2!J295</f>
        <v>44.6</v>
      </c>
      <c r="K60" s="22" t="s">
        <v>28</v>
      </c>
    </row>
    <row r="61" spans="1:11" ht="15.15" customHeight="1">
      <c r="A61" s="124" t="s">
        <v>136</v>
      </c>
      <c r="B61" s="124" t="s">
        <v>137</v>
      </c>
      <c r="C61" s="125" t="s">
        <v>138</v>
      </c>
      <c r="D61" s="129" t="s">
        <v>38</v>
      </c>
      <c r="E61" s="98">
        <f>+Лист2!E298</f>
        <v>377</v>
      </c>
      <c r="F61" s="98">
        <f>+Лист2!F298</f>
        <v>377</v>
      </c>
      <c r="G61" s="98">
        <f>+Лист2!G298</f>
        <v>376</v>
      </c>
      <c r="H61" s="98">
        <f>+Лист2!H298</f>
        <v>376</v>
      </c>
      <c r="I61" s="98">
        <f>+Лист2!I298</f>
        <v>376</v>
      </c>
      <c r="J61" s="98">
        <f>+Лист2!J298</f>
        <v>376</v>
      </c>
      <c r="K61" s="15" t="s">
        <v>28</v>
      </c>
    </row>
    <row r="62" spans="1:11" ht="15.15" customHeight="1">
      <c r="A62" s="124" t="s">
        <v>139</v>
      </c>
      <c r="B62" s="124" t="s">
        <v>140</v>
      </c>
      <c r="C62" s="125" t="s">
        <v>141</v>
      </c>
      <c r="D62" s="129" t="s">
        <v>43</v>
      </c>
      <c r="E62" s="98">
        <f>+Лист2!E306</f>
        <v>2165.6</v>
      </c>
      <c r="F62" s="98">
        <f>+Лист2!F306</f>
        <v>2165.6</v>
      </c>
      <c r="G62" s="98">
        <f>+Лист2!G306</f>
        <v>1771</v>
      </c>
      <c r="H62" s="98">
        <f>+Лист2!H306</f>
        <v>1771</v>
      </c>
      <c r="I62" s="98">
        <f>+Лист2!I306</f>
        <v>1771</v>
      </c>
      <c r="J62" s="98">
        <f>+Лист2!J306</f>
        <v>1771</v>
      </c>
      <c r="K62" s="22" t="s">
        <v>28</v>
      </c>
    </row>
    <row r="63" spans="1:11" ht="15.15" customHeight="1">
      <c r="A63" s="124" t="s">
        <v>142</v>
      </c>
      <c r="B63" s="124" t="s">
        <v>143</v>
      </c>
      <c r="C63" s="125" t="s">
        <v>144</v>
      </c>
      <c r="D63" s="129" t="s">
        <v>43</v>
      </c>
      <c r="E63" s="98">
        <f>+Лист2!E309</f>
        <v>142.80000000000001</v>
      </c>
      <c r="F63" s="98">
        <f>+Лист2!F309</f>
        <v>142.69999999999999</v>
      </c>
      <c r="G63" s="98">
        <f>+Лист2!G309</f>
        <v>328.3</v>
      </c>
      <c r="H63" s="98">
        <f>+Лист2!H309</f>
        <v>328.3</v>
      </c>
      <c r="I63" s="98">
        <f>+Лист2!I309</f>
        <v>328.3</v>
      </c>
      <c r="J63" s="98">
        <f>+Лист2!J309</f>
        <v>328.3</v>
      </c>
      <c r="K63" s="15" t="s">
        <v>28</v>
      </c>
    </row>
    <row r="64" spans="1:11" ht="15.15" customHeight="1">
      <c r="A64" s="124" t="s">
        <v>145</v>
      </c>
      <c r="B64" s="124" t="s">
        <v>146</v>
      </c>
      <c r="C64" s="125" t="s">
        <v>147</v>
      </c>
      <c r="D64" s="129" t="s">
        <v>43</v>
      </c>
      <c r="E64" s="98">
        <f>+Лист2!E312</f>
        <v>5086.3999999999996</v>
      </c>
      <c r="F64" s="98">
        <f>+Лист2!F312</f>
        <v>5051.2</v>
      </c>
      <c r="G64" s="98">
        <f>+Лист2!G312</f>
        <v>5489</v>
      </c>
      <c r="H64" s="98">
        <f>+Лист2!H312</f>
        <v>5489</v>
      </c>
      <c r="I64" s="98">
        <f>+Лист2!I312</f>
        <v>5489</v>
      </c>
      <c r="J64" s="98">
        <f>+Лист2!J312</f>
        <v>5489</v>
      </c>
      <c r="K64" s="22" t="s">
        <v>28</v>
      </c>
    </row>
    <row r="65" spans="1:11" ht="15.15" customHeight="1">
      <c r="A65" s="124" t="s">
        <v>148</v>
      </c>
      <c r="B65" s="124" t="s">
        <v>149</v>
      </c>
      <c r="C65" s="125" t="s">
        <v>150</v>
      </c>
      <c r="D65" s="129" t="s">
        <v>43</v>
      </c>
      <c r="E65" s="98">
        <f>+Лист2!E315</f>
        <v>2157.1</v>
      </c>
      <c r="F65" s="98">
        <f>+Лист2!F315</f>
        <v>2157.1</v>
      </c>
      <c r="G65" s="98">
        <f>+Лист2!G315</f>
        <v>2073</v>
      </c>
      <c r="H65" s="98">
        <f>+Лист2!H315</f>
        <v>2073</v>
      </c>
      <c r="I65" s="98">
        <f>+Лист2!I315</f>
        <v>2073</v>
      </c>
      <c r="J65" s="98">
        <f>+Лист2!J315</f>
        <v>2073</v>
      </c>
      <c r="K65" s="15" t="s">
        <v>28</v>
      </c>
    </row>
    <row r="66" spans="1:11" ht="15.15" customHeight="1">
      <c r="A66" s="124" t="s">
        <v>151</v>
      </c>
      <c r="B66" s="124" t="s">
        <v>152</v>
      </c>
      <c r="C66" s="125" t="s">
        <v>153</v>
      </c>
      <c r="D66" s="129" t="s">
        <v>43</v>
      </c>
      <c r="E66" s="98">
        <f>+Лист2!E318</f>
        <v>2039.1</v>
      </c>
      <c r="F66" s="98">
        <f>+Лист2!F318</f>
        <v>2039.1</v>
      </c>
      <c r="G66" s="98">
        <f>+Лист2!G318</f>
        <v>1950</v>
      </c>
      <c r="H66" s="98">
        <f>+Лист2!H318</f>
        <v>1950</v>
      </c>
      <c r="I66" s="98">
        <f>+Лист2!I318</f>
        <v>1950</v>
      </c>
      <c r="J66" s="98">
        <f>+Лист2!J318</f>
        <v>1950</v>
      </c>
      <c r="K66" s="22" t="s">
        <v>28</v>
      </c>
    </row>
    <row r="67" spans="1:11" ht="8.4" customHeight="1">
      <c r="A67" s="123" t="s">
        <v>14</v>
      </c>
      <c r="B67" s="123" t="s">
        <v>15</v>
      </c>
      <c r="C67" s="123" t="s">
        <v>16</v>
      </c>
      <c r="D67" s="123" t="s">
        <v>17</v>
      </c>
      <c r="E67" s="132" t="s">
        <v>18</v>
      </c>
      <c r="F67" s="132" t="s">
        <v>19</v>
      </c>
      <c r="G67" s="132" t="s">
        <v>20</v>
      </c>
      <c r="H67" s="132" t="s">
        <v>21</v>
      </c>
      <c r="I67" s="132" t="s">
        <v>22</v>
      </c>
      <c r="J67" s="132" t="s">
        <v>23</v>
      </c>
      <c r="K67" s="6" t="s">
        <v>24</v>
      </c>
    </row>
    <row r="68" spans="1:11" ht="15.15" customHeight="1">
      <c r="A68" s="124" t="s">
        <v>154</v>
      </c>
      <c r="B68" s="124" t="s">
        <v>155</v>
      </c>
      <c r="C68" s="125" t="s">
        <v>156</v>
      </c>
      <c r="D68" s="129" t="s">
        <v>43</v>
      </c>
      <c r="E68" s="98">
        <f>+Лист2!E321</f>
        <v>17.8</v>
      </c>
      <c r="F68" s="98">
        <f>+Лист2!F321</f>
        <v>17.7</v>
      </c>
      <c r="G68" s="98">
        <f>+Лист2!G321</f>
        <v>44.3</v>
      </c>
      <c r="H68" s="98">
        <f>+Лист2!H321</f>
        <v>44.3</v>
      </c>
      <c r="I68" s="98">
        <f>+Лист2!I321</f>
        <v>44.3</v>
      </c>
      <c r="J68" s="98">
        <f>+Лист2!J321</f>
        <v>44.3</v>
      </c>
      <c r="K68" s="22" t="s">
        <v>28</v>
      </c>
    </row>
    <row r="69" spans="1:11" ht="15.15" customHeight="1">
      <c r="A69" s="124" t="s">
        <v>157</v>
      </c>
      <c r="B69" s="124" t="s">
        <v>158</v>
      </c>
      <c r="C69" s="125" t="s">
        <v>159</v>
      </c>
      <c r="D69" s="129" t="s">
        <v>43</v>
      </c>
      <c r="E69" s="98">
        <f>+Лист2!E324</f>
        <v>1090.5</v>
      </c>
      <c r="F69" s="98">
        <f>+Лист2!F324</f>
        <v>868.9</v>
      </c>
      <c r="G69" s="98">
        <f>+Лист2!G324</f>
        <v>1329.3</v>
      </c>
      <c r="H69" s="98">
        <f>+Лист2!H324</f>
        <v>1329.3</v>
      </c>
      <c r="I69" s="98">
        <f>+Лист2!I324</f>
        <v>1329.3</v>
      </c>
      <c r="J69" s="98">
        <f>+Лист2!J324</f>
        <v>1329.3</v>
      </c>
      <c r="K69" s="15" t="s">
        <v>28</v>
      </c>
    </row>
    <row r="70" spans="1:11" ht="15.15" customHeight="1">
      <c r="A70" s="124" t="s">
        <v>160</v>
      </c>
      <c r="B70" s="124" t="s">
        <v>161</v>
      </c>
      <c r="C70" s="125" t="s">
        <v>162</v>
      </c>
      <c r="D70" s="126" t="s">
        <v>28</v>
      </c>
      <c r="E70" s="99">
        <f>+E71+E72+E74</f>
        <v>80019.400000000009</v>
      </c>
      <c r="F70" s="99">
        <f t="shared" ref="F70:J70" si="7">+F71+F72+F74</f>
        <v>63115.899999999994</v>
      </c>
      <c r="G70" s="99">
        <f t="shared" si="7"/>
        <v>24499.4</v>
      </c>
      <c r="H70" s="99">
        <f t="shared" si="7"/>
        <v>24499.4</v>
      </c>
      <c r="I70" s="99">
        <f t="shared" si="7"/>
        <v>24499.4</v>
      </c>
      <c r="J70" s="99">
        <f t="shared" si="7"/>
        <v>24499.4</v>
      </c>
      <c r="K70" s="22" t="s">
        <v>28</v>
      </c>
    </row>
    <row r="71" spans="1:11" ht="14.25" customHeight="1">
      <c r="A71" s="124" t="s">
        <v>163</v>
      </c>
      <c r="B71" s="124" t="s">
        <v>164</v>
      </c>
      <c r="C71" s="125" t="s">
        <v>165</v>
      </c>
      <c r="D71" s="129" t="s">
        <v>113</v>
      </c>
      <c r="E71" s="98">
        <f>+Лист2!E327</f>
        <v>3630</v>
      </c>
      <c r="F71" s="98">
        <f>+Лист2!F327</f>
        <v>3630</v>
      </c>
      <c r="G71" s="98">
        <f>+Лист2!G327</f>
        <v>3800</v>
      </c>
      <c r="H71" s="98">
        <f>+Лист2!H327</f>
        <v>3800</v>
      </c>
      <c r="I71" s="98">
        <f>+Лист2!I327</f>
        <v>3800</v>
      </c>
      <c r="J71" s="98">
        <f>+Лист2!J327</f>
        <v>3800</v>
      </c>
      <c r="K71" s="15" t="s">
        <v>28</v>
      </c>
    </row>
    <row r="72" spans="1:11" ht="21.9" customHeight="1">
      <c r="A72" s="124" t="s">
        <v>166</v>
      </c>
      <c r="B72" s="124" t="s">
        <v>167</v>
      </c>
      <c r="C72" s="125" t="s">
        <v>168</v>
      </c>
      <c r="D72" s="126" t="s">
        <v>28</v>
      </c>
      <c r="E72" s="103">
        <f>+E73</f>
        <v>4541</v>
      </c>
      <c r="F72" s="103">
        <f t="shared" ref="F72:J72" si="8">+F73</f>
        <v>4541</v>
      </c>
      <c r="G72" s="103">
        <f t="shared" si="8"/>
        <v>4871</v>
      </c>
      <c r="H72" s="103">
        <f t="shared" si="8"/>
        <v>4871</v>
      </c>
      <c r="I72" s="103">
        <f t="shared" si="8"/>
        <v>4871</v>
      </c>
      <c r="J72" s="103">
        <f t="shared" si="8"/>
        <v>4871</v>
      </c>
      <c r="K72" s="22" t="s">
        <v>28</v>
      </c>
    </row>
    <row r="73" spans="1:11" ht="14.25" customHeight="1">
      <c r="A73" s="124" t="s">
        <v>169</v>
      </c>
      <c r="B73" s="124" t="s">
        <v>170</v>
      </c>
      <c r="C73" s="125" t="s">
        <v>171</v>
      </c>
      <c r="D73" s="129" t="s">
        <v>113</v>
      </c>
      <c r="E73" s="98">
        <f>+Лист2!E330</f>
        <v>4541</v>
      </c>
      <c r="F73" s="98">
        <f>+Лист2!F330</f>
        <v>4541</v>
      </c>
      <c r="G73" s="98">
        <f>+Лист2!G330</f>
        <v>4871</v>
      </c>
      <c r="H73" s="98">
        <f>+Лист2!H330</f>
        <v>4871</v>
      </c>
      <c r="I73" s="98">
        <f>+Лист2!I330</f>
        <v>4871</v>
      </c>
      <c r="J73" s="98">
        <f>+Лист2!J330</f>
        <v>4871</v>
      </c>
      <c r="K73" s="15" t="s">
        <v>28</v>
      </c>
    </row>
    <row r="74" spans="1:11" ht="14.25" customHeight="1">
      <c r="A74" s="124" t="s">
        <v>172</v>
      </c>
      <c r="B74" s="124" t="s">
        <v>173</v>
      </c>
      <c r="C74" s="125" t="s">
        <v>174</v>
      </c>
      <c r="D74" s="126" t="s">
        <v>28</v>
      </c>
      <c r="E74" s="103">
        <f>+E75+E79</f>
        <v>71848.400000000009</v>
      </c>
      <c r="F74" s="103">
        <f t="shared" ref="F74:J74" si="9">+F75+F79</f>
        <v>54944.899999999994</v>
      </c>
      <c r="G74" s="103">
        <f t="shared" si="9"/>
        <v>15828.4</v>
      </c>
      <c r="H74" s="103">
        <f t="shared" si="9"/>
        <v>15828.4</v>
      </c>
      <c r="I74" s="103">
        <f t="shared" si="9"/>
        <v>15828.4</v>
      </c>
      <c r="J74" s="103">
        <f t="shared" si="9"/>
        <v>15828.4</v>
      </c>
      <c r="K74" s="22" t="s">
        <v>28</v>
      </c>
    </row>
    <row r="75" spans="1:11" ht="15.15" customHeight="1">
      <c r="A75" s="124" t="s">
        <v>175</v>
      </c>
      <c r="B75" s="124" t="s">
        <v>176</v>
      </c>
      <c r="C75" s="125" t="s">
        <v>177</v>
      </c>
      <c r="D75" s="126" t="s">
        <v>28</v>
      </c>
      <c r="E75" s="103">
        <f>+E76</f>
        <v>527.29999999999995</v>
      </c>
      <c r="F75" s="103">
        <f t="shared" ref="F75:J75" si="10">+F76</f>
        <v>527.29999999999995</v>
      </c>
      <c r="G75" s="103">
        <f t="shared" si="10"/>
        <v>616</v>
      </c>
      <c r="H75" s="103">
        <f t="shared" si="10"/>
        <v>616</v>
      </c>
      <c r="I75" s="103">
        <f t="shared" si="10"/>
        <v>616</v>
      </c>
      <c r="J75" s="103">
        <f t="shared" si="10"/>
        <v>616</v>
      </c>
      <c r="K75" s="15" t="s">
        <v>28</v>
      </c>
    </row>
    <row r="76" spans="1:11" ht="14.25" customHeight="1">
      <c r="A76" s="127" t="s">
        <v>178</v>
      </c>
      <c r="B76" s="127" t="s">
        <v>179</v>
      </c>
      <c r="C76" s="128" t="s">
        <v>180</v>
      </c>
      <c r="D76" s="129" t="s">
        <v>38</v>
      </c>
      <c r="E76" s="130">
        <f>+Лист2!E333</f>
        <v>527.29999999999995</v>
      </c>
      <c r="F76" s="130">
        <f>+Лист2!F333</f>
        <v>527.29999999999995</v>
      </c>
      <c r="G76" s="130">
        <f>+Лист2!G333</f>
        <v>616</v>
      </c>
      <c r="H76" s="130">
        <f>+Лист2!H333</f>
        <v>616</v>
      </c>
      <c r="I76" s="130">
        <f>+Лист2!I333</f>
        <v>616</v>
      </c>
      <c r="J76" s="130">
        <f>+Лист2!J333</f>
        <v>616</v>
      </c>
      <c r="K76" s="112" t="s">
        <v>28</v>
      </c>
    </row>
    <row r="77" spans="1:11" ht="14.25" customHeight="1">
      <c r="A77" s="127"/>
      <c r="B77" s="127"/>
      <c r="C77" s="128"/>
      <c r="D77" s="129" t="s">
        <v>58</v>
      </c>
      <c r="E77" s="130"/>
      <c r="F77" s="130"/>
      <c r="G77" s="130"/>
      <c r="H77" s="130"/>
      <c r="I77" s="130"/>
      <c r="J77" s="130"/>
      <c r="K77" s="113"/>
    </row>
    <row r="78" spans="1:11" ht="14.25" customHeight="1">
      <c r="A78" s="127"/>
      <c r="B78" s="127"/>
      <c r="C78" s="128"/>
      <c r="D78" s="129" t="s">
        <v>71</v>
      </c>
      <c r="E78" s="130"/>
      <c r="F78" s="130"/>
      <c r="G78" s="130"/>
      <c r="H78" s="130"/>
      <c r="I78" s="130"/>
      <c r="J78" s="130"/>
      <c r="K78" s="114"/>
    </row>
    <row r="79" spans="1:11" ht="14.25" customHeight="1">
      <c r="A79" s="124" t="s">
        <v>181</v>
      </c>
      <c r="B79" s="124" t="s">
        <v>182</v>
      </c>
      <c r="C79" s="125" t="s">
        <v>183</v>
      </c>
      <c r="D79" s="126" t="s">
        <v>28</v>
      </c>
      <c r="E79" s="103">
        <f>+E80+E81+E82+E83+E84+E85+E86+E87+E89+E90+E92+E94</f>
        <v>71321.100000000006</v>
      </c>
      <c r="F79" s="103">
        <f t="shared" ref="F79:J79" si="11">+F80+F81+F82+F83+F84+F85+F86+F87+F89+F90+F92+F94</f>
        <v>54417.599999999991</v>
      </c>
      <c r="G79" s="103">
        <f t="shared" si="11"/>
        <v>15212.4</v>
      </c>
      <c r="H79" s="103">
        <f t="shared" si="11"/>
        <v>15212.4</v>
      </c>
      <c r="I79" s="103">
        <f t="shared" si="11"/>
        <v>15212.4</v>
      </c>
      <c r="J79" s="103">
        <f t="shared" si="11"/>
        <v>15212.4</v>
      </c>
      <c r="K79" s="15" t="s">
        <v>28</v>
      </c>
    </row>
    <row r="80" spans="1:11" ht="15.15" customHeight="1">
      <c r="A80" s="124" t="s">
        <v>184</v>
      </c>
      <c r="B80" s="124" t="s">
        <v>185</v>
      </c>
      <c r="C80" s="125" t="s">
        <v>186</v>
      </c>
      <c r="D80" s="129" t="s">
        <v>187</v>
      </c>
      <c r="E80" s="98">
        <f>+Лист2!E339</f>
        <v>2855.4</v>
      </c>
      <c r="F80" s="98">
        <f>+Лист2!F339</f>
        <v>2855.4</v>
      </c>
      <c r="G80" s="98">
        <f>+Лист2!G339</f>
        <v>0</v>
      </c>
      <c r="H80" s="98">
        <f>+Лист2!H339</f>
        <v>0</v>
      </c>
      <c r="I80" s="98">
        <f>+Лист2!I339</f>
        <v>0</v>
      </c>
      <c r="J80" s="98">
        <f>+Лист2!J339</f>
        <v>0</v>
      </c>
      <c r="K80" s="22" t="s">
        <v>28</v>
      </c>
    </row>
    <row r="81" spans="1:11" ht="15.15" customHeight="1">
      <c r="A81" s="124" t="s">
        <v>188</v>
      </c>
      <c r="B81" s="124" t="s">
        <v>189</v>
      </c>
      <c r="C81" s="125" t="s">
        <v>190</v>
      </c>
      <c r="D81" s="129" t="s">
        <v>187</v>
      </c>
      <c r="E81" s="98">
        <f>+Лист2!E343</f>
        <v>25624.3</v>
      </c>
      <c r="F81" s="98">
        <f>+Лист2!F343</f>
        <v>8720.7999999999993</v>
      </c>
      <c r="G81" s="98">
        <f>+Лист2!G343</f>
        <v>0</v>
      </c>
      <c r="H81" s="98">
        <f>+Лист2!H343</f>
        <v>0</v>
      </c>
      <c r="I81" s="98">
        <f>+Лист2!I343</f>
        <v>0</v>
      </c>
      <c r="J81" s="98">
        <f>+Лист2!J343</f>
        <v>0</v>
      </c>
      <c r="K81" s="15" t="s">
        <v>28</v>
      </c>
    </row>
    <row r="82" spans="1:11" ht="15.15" customHeight="1">
      <c r="A82" s="124" t="s">
        <v>191</v>
      </c>
      <c r="B82" s="124" t="s">
        <v>192</v>
      </c>
      <c r="C82" s="125" t="s">
        <v>193</v>
      </c>
      <c r="D82" s="129" t="s">
        <v>187</v>
      </c>
      <c r="E82" s="98">
        <f>+Лист2!E349</f>
        <v>393.5</v>
      </c>
      <c r="F82" s="98">
        <f>+Лист2!F349</f>
        <v>393.5</v>
      </c>
      <c r="G82" s="98">
        <f>+Лист2!G349</f>
        <v>0</v>
      </c>
      <c r="H82" s="98">
        <f>+Лист2!H349</f>
        <v>0</v>
      </c>
      <c r="I82" s="98">
        <f>+Лист2!I349</f>
        <v>0</v>
      </c>
      <c r="J82" s="98">
        <f>+Лист2!J349</f>
        <v>0</v>
      </c>
      <c r="K82" s="22" t="s">
        <v>28</v>
      </c>
    </row>
    <row r="83" spans="1:11" ht="15.15" customHeight="1">
      <c r="A83" s="124" t="s">
        <v>194</v>
      </c>
      <c r="B83" s="124" t="s">
        <v>195</v>
      </c>
      <c r="C83" s="125" t="s">
        <v>196</v>
      </c>
      <c r="D83" s="129" t="s">
        <v>48</v>
      </c>
      <c r="E83" s="98">
        <f>+Лист2!E353</f>
        <v>53.7</v>
      </c>
      <c r="F83" s="98">
        <f>+Лист2!F353</f>
        <v>53.7</v>
      </c>
      <c r="G83" s="98">
        <f>+Лист2!G353</f>
        <v>53.4</v>
      </c>
      <c r="H83" s="98">
        <f>+Лист2!H353</f>
        <v>53.4</v>
      </c>
      <c r="I83" s="98">
        <f>+Лист2!I353</f>
        <v>53.4</v>
      </c>
      <c r="J83" s="98">
        <f>+Лист2!J353</f>
        <v>53.4</v>
      </c>
      <c r="K83" s="15" t="s">
        <v>28</v>
      </c>
    </row>
    <row r="84" spans="1:11" ht="15.15" customHeight="1">
      <c r="A84" s="124" t="s">
        <v>197</v>
      </c>
      <c r="B84" s="124" t="s">
        <v>198</v>
      </c>
      <c r="C84" s="125" t="s">
        <v>199</v>
      </c>
      <c r="D84" s="129" t="s">
        <v>200</v>
      </c>
      <c r="E84" s="98">
        <f>+Лист2!E356</f>
        <v>15153.6</v>
      </c>
      <c r="F84" s="98">
        <f>+Лист2!F356</f>
        <v>15153.6</v>
      </c>
      <c r="G84" s="98">
        <f>+Лист2!G356</f>
        <v>0</v>
      </c>
      <c r="H84" s="98">
        <f>+Лист2!H356</f>
        <v>0</v>
      </c>
      <c r="I84" s="98">
        <f>+Лист2!I356</f>
        <v>0</v>
      </c>
      <c r="J84" s="98">
        <f>+Лист2!J356</f>
        <v>0</v>
      </c>
      <c r="K84" s="22" t="s">
        <v>28</v>
      </c>
    </row>
    <row r="85" spans="1:11" ht="15.15" customHeight="1">
      <c r="A85" s="124" t="s">
        <v>201</v>
      </c>
      <c r="B85" s="124" t="s">
        <v>202</v>
      </c>
      <c r="C85" s="125" t="s">
        <v>203</v>
      </c>
      <c r="D85" s="129" t="s">
        <v>67</v>
      </c>
      <c r="E85" s="98">
        <f>+Лист2!E359</f>
        <v>2162.8000000000002</v>
      </c>
      <c r="F85" s="98">
        <f>+Лист2!F359</f>
        <v>2162.8000000000002</v>
      </c>
      <c r="G85" s="98">
        <f>+Лист2!G359</f>
        <v>0</v>
      </c>
      <c r="H85" s="98">
        <f>+Лист2!H359</f>
        <v>0</v>
      </c>
      <c r="I85" s="98">
        <f>+Лист2!I359</f>
        <v>0</v>
      </c>
      <c r="J85" s="98">
        <f>+Лист2!J359</f>
        <v>0</v>
      </c>
      <c r="K85" s="15" t="s">
        <v>28</v>
      </c>
    </row>
    <row r="86" spans="1:11" ht="15.15" customHeight="1">
      <c r="A86" s="124" t="s">
        <v>204</v>
      </c>
      <c r="B86" s="124" t="s">
        <v>205</v>
      </c>
      <c r="C86" s="125" t="s">
        <v>206</v>
      </c>
      <c r="D86" s="129" t="s">
        <v>71</v>
      </c>
      <c r="E86" s="98">
        <f>+Лист2!E362</f>
        <v>149.1</v>
      </c>
      <c r="F86" s="98">
        <f>+Лист2!F362</f>
        <v>149.1</v>
      </c>
      <c r="G86" s="98">
        <f>+Лист2!G362</f>
        <v>0</v>
      </c>
      <c r="H86" s="98">
        <f>+Лист2!H362</f>
        <v>0</v>
      </c>
      <c r="I86" s="98">
        <f>+Лист2!I362</f>
        <v>0</v>
      </c>
      <c r="J86" s="98">
        <f>+Лист2!J362</f>
        <v>0</v>
      </c>
      <c r="K86" s="22" t="s">
        <v>28</v>
      </c>
    </row>
    <row r="87" spans="1:11" ht="14.25" customHeight="1">
      <c r="A87" s="127" t="s">
        <v>207</v>
      </c>
      <c r="B87" s="127" t="s">
        <v>208</v>
      </c>
      <c r="C87" s="128" t="s">
        <v>209</v>
      </c>
      <c r="D87" s="129" t="s">
        <v>71</v>
      </c>
      <c r="E87" s="130">
        <f>+Лист2!E365</f>
        <v>506</v>
      </c>
      <c r="F87" s="130">
        <f>+Лист2!F365</f>
        <v>506</v>
      </c>
      <c r="G87" s="130">
        <f>+Лист2!G365</f>
        <v>0</v>
      </c>
      <c r="H87" s="130">
        <f>+Лист2!H365</f>
        <v>0</v>
      </c>
      <c r="I87" s="130">
        <f>+Лист2!I365</f>
        <v>0</v>
      </c>
      <c r="J87" s="130">
        <f>+Лист2!J365</f>
        <v>0</v>
      </c>
      <c r="K87" s="112" t="s">
        <v>28</v>
      </c>
    </row>
    <row r="88" spans="1:11" ht="14.25" customHeight="1">
      <c r="A88" s="127"/>
      <c r="B88" s="127"/>
      <c r="C88" s="128"/>
      <c r="D88" s="129" t="s">
        <v>187</v>
      </c>
      <c r="E88" s="130"/>
      <c r="F88" s="130"/>
      <c r="G88" s="130"/>
      <c r="H88" s="130"/>
      <c r="I88" s="130"/>
      <c r="J88" s="130"/>
      <c r="K88" s="114"/>
    </row>
    <row r="89" spans="1:11" ht="15.15" customHeight="1">
      <c r="A89" s="124" t="s">
        <v>210</v>
      </c>
      <c r="B89" s="124" t="s">
        <v>211</v>
      </c>
      <c r="C89" s="125" t="s">
        <v>212</v>
      </c>
      <c r="D89" s="129" t="s">
        <v>187</v>
      </c>
      <c r="E89" s="98">
        <f>+Лист2!E369</f>
        <v>174</v>
      </c>
      <c r="F89" s="98">
        <f>+Лист2!F369</f>
        <v>174</v>
      </c>
      <c r="G89" s="98">
        <f>+Лист2!G369</f>
        <v>0</v>
      </c>
      <c r="H89" s="98">
        <f>+Лист2!H369</f>
        <v>0</v>
      </c>
      <c r="I89" s="98">
        <f>+Лист2!I369</f>
        <v>0</v>
      </c>
      <c r="J89" s="98">
        <f>+Лист2!J369</f>
        <v>0</v>
      </c>
      <c r="K89" s="15" t="s">
        <v>28</v>
      </c>
    </row>
    <row r="90" spans="1:11" ht="14.25" customHeight="1">
      <c r="A90" s="127" t="s">
        <v>213</v>
      </c>
      <c r="B90" s="127" t="s">
        <v>214</v>
      </c>
      <c r="C90" s="128" t="s">
        <v>215</v>
      </c>
      <c r="D90" s="129" t="s">
        <v>216</v>
      </c>
      <c r="E90" s="130">
        <f>+Лист2!E372</f>
        <v>11064</v>
      </c>
      <c r="F90" s="130">
        <f>+Лист2!F372</f>
        <v>11064</v>
      </c>
      <c r="G90" s="130">
        <f>+Лист2!G372</f>
        <v>14979</v>
      </c>
      <c r="H90" s="130">
        <f>+Лист2!H372</f>
        <v>14979</v>
      </c>
      <c r="I90" s="130">
        <f>+Лист2!I372</f>
        <v>14979</v>
      </c>
      <c r="J90" s="130">
        <f>+Лист2!J372</f>
        <v>14979</v>
      </c>
      <c r="K90" s="112" t="s">
        <v>28</v>
      </c>
    </row>
    <row r="91" spans="1:11" ht="14.25" customHeight="1">
      <c r="A91" s="122"/>
      <c r="B91" s="122"/>
      <c r="C91" s="122"/>
      <c r="D91" s="129" t="s">
        <v>187</v>
      </c>
      <c r="E91" s="131"/>
      <c r="F91" s="131"/>
      <c r="G91" s="131"/>
      <c r="H91" s="131"/>
      <c r="I91" s="131"/>
      <c r="J91" s="131"/>
      <c r="K91" s="41"/>
    </row>
    <row r="92" spans="1:11" ht="14.25" customHeight="1">
      <c r="A92" s="127" t="s">
        <v>217</v>
      </c>
      <c r="B92" s="127" t="s">
        <v>218</v>
      </c>
      <c r="C92" s="128" t="s">
        <v>219</v>
      </c>
      <c r="D92" s="129" t="s">
        <v>71</v>
      </c>
      <c r="E92" s="130">
        <f>+Лист2!E377</f>
        <v>13094.7</v>
      </c>
      <c r="F92" s="130">
        <f>+Лист2!F377</f>
        <v>13094.7</v>
      </c>
      <c r="G92" s="130">
        <f>+Лист2!G377</f>
        <v>90</v>
      </c>
      <c r="H92" s="130">
        <f>+Лист2!H377</f>
        <v>90</v>
      </c>
      <c r="I92" s="130">
        <f>+Лист2!I377</f>
        <v>90</v>
      </c>
      <c r="J92" s="130">
        <f>+Лист2!J377</f>
        <v>90</v>
      </c>
      <c r="K92" s="112" t="s">
        <v>28</v>
      </c>
    </row>
    <row r="93" spans="1:11" ht="14.25" customHeight="1">
      <c r="A93" s="127"/>
      <c r="B93" s="127"/>
      <c r="C93" s="128"/>
      <c r="D93" s="129" t="s">
        <v>187</v>
      </c>
      <c r="E93" s="130"/>
      <c r="F93" s="130"/>
      <c r="G93" s="130"/>
      <c r="H93" s="130"/>
      <c r="I93" s="130"/>
      <c r="J93" s="130"/>
      <c r="K93" s="114"/>
    </row>
    <row r="94" spans="1:11" ht="15.15" customHeight="1">
      <c r="A94" s="124" t="s">
        <v>220</v>
      </c>
      <c r="B94" s="124" t="s">
        <v>221</v>
      </c>
      <c r="C94" s="125" t="s">
        <v>222</v>
      </c>
      <c r="D94" s="129" t="s">
        <v>187</v>
      </c>
      <c r="E94" s="98">
        <f>+Лист2!E382</f>
        <v>90</v>
      </c>
      <c r="F94" s="98">
        <f>+Лист2!F382</f>
        <v>90</v>
      </c>
      <c r="G94" s="98">
        <f>+Лист2!G382</f>
        <v>90</v>
      </c>
      <c r="H94" s="98">
        <f>+Лист2!H382</f>
        <v>90</v>
      </c>
      <c r="I94" s="98">
        <f>+Лист2!I382</f>
        <v>90</v>
      </c>
      <c r="J94" s="98">
        <f>+Лист2!J382</f>
        <v>90</v>
      </c>
      <c r="K94" s="22" t="s">
        <v>28</v>
      </c>
    </row>
    <row r="95" spans="1:11" ht="14.25" hidden="1" customHeight="1">
      <c r="A95" s="18" t="s">
        <v>223</v>
      </c>
      <c r="B95" s="25" t="s">
        <v>224</v>
      </c>
      <c r="C95" s="118" t="s">
        <v>225</v>
      </c>
      <c r="D95" s="119" t="s">
        <v>28</v>
      </c>
      <c r="E95" s="120">
        <f>+E96+E121+E123+E128+E131</f>
        <v>72281.60000000002</v>
      </c>
      <c r="F95" s="120">
        <f t="shared" ref="F95:J95" si="12">+F96+F121+F123+F128+F131</f>
        <v>63898.2</v>
      </c>
      <c r="G95" s="120">
        <f t="shared" si="12"/>
        <v>68684.799999999988</v>
      </c>
      <c r="H95" s="120">
        <f t="shared" si="12"/>
        <v>49439.499999999993</v>
      </c>
      <c r="I95" s="120">
        <f t="shared" si="12"/>
        <v>49439.499999999993</v>
      </c>
      <c r="J95" s="120">
        <f t="shared" si="12"/>
        <v>49439.499999999993</v>
      </c>
      <c r="K95" s="15" t="s">
        <v>28</v>
      </c>
    </row>
    <row r="96" spans="1:11" ht="15.15" hidden="1" customHeight="1">
      <c r="A96" s="7" t="s">
        <v>226</v>
      </c>
      <c r="B96" s="8" t="s">
        <v>227</v>
      </c>
      <c r="C96" s="9" t="s">
        <v>228</v>
      </c>
      <c r="D96" s="20" t="s">
        <v>28</v>
      </c>
      <c r="E96" s="107">
        <f>+E97+E100+E102+E105+E107+E109+E110+E111+E113+E114+E115+E117+E119+E120</f>
        <v>63811.000000000007</v>
      </c>
      <c r="F96" s="107">
        <f t="shared" ref="F96:J96" si="13">+F97+F100+F102+F105+F107+F109+F110+F111+F113+F114+F115+F117+F119+F120</f>
        <v>55473.799999999996</v>
      </c>
      <c r="G96" s="107">
        <f t="shared" si="13"/>
        <v>54819.099999999991</v>
      </c>
      <c r="H96" s="107">
        <f t="shared" si="13"/>
        <v>35925.799999999988</v>
      </c>
      <c r="I96" s="107">
        <f t="shared" si="13"/>
        <v>35925.799999999988</v>
      </c>
      <c r="J96" s="107">
        <f t="shared" si="13"/>
        <v>35925.799999999988</v>
      </c>
      <c r="K96" s="11" t="s">
        <v>28</v>
      </c>
    </row>
    <row r="97" spans="1:11" ht="14.25" hidden="1" customHeight="1">
      <c r="A97" s="34" t="s">
        <v>229</v>
      </c>
      <c r="B97" s="34" t="s">
        <v>230</v>
      </c>
      <c r="C97" s="35" t="s">
        <v>231</v>
      </c>
      <c r="D97" s="19" t="s">
        <v>37</v>
      </c>
      <c r="E97" s="79">
        <v>700.5</v>
      </c>
      <c r="F97" s="79">
        <v>698.5</v>
      </c>
      <c r="G97" s="79">
        <v>996.5</v>
      </c>
      <c r="H97" s="79">
        <v>1367</v>
      </c>
      <c r="I97" s="79">
        <v>2612</v>
      </c>
      <c r="J97" s="79">
        <v>2612</v>
      </c>
      <c r="K97" s="28" t="s">
        <v>28</v>
      </c>
    </row>
    <row r="98" spans="1:11" ht="14.25" hidden="1" customHeight="1">
      <c r="A98" s="36"/>
      <c r="B98" s="36"/>
      <c r="C98" s="36"/>
      <c r="D98" s="16" t="s">
        <v>39</v>
      </c>
      <c r="E98" s="86"/>
      <c r="F98" s="86"/>
      <c r="G98" s="86"/>
      <c r="H98" s="86"/>
      <c r="I98" s="86"/>
      <c r="J98" s="86"/>
      <c r="K98" s="36"/>
    </row>
    <row r="99" spans="1:11" ht="14.25" hidden="1" customHeight="1">
      <c r="A99" s="29"/>
      <c r="B99" s="29"/>
      <c r="C99" s="29"/>
      <c r="D99" s="16" t="s">
        <v>40</v>
      </c>
      <c r="E99" s="85"/>
      <c r="F99" s="85"/>
      <c r="G99" s="85"/>
      <c r="H99" s="85"/>
      <c r="I99" s="85"/>
      <c r="J99" s="85"/>
      <c r="K99" s="29"/>
    </row>
    <row r="100" spans="1:11" ht="14.25" hidden="1" customHeight="1">
      <c r="A100" s="7" t="s">
        <v>232</v>
      </c>
      <c r="B100" s="8" t="s">
        <v>233</v>
      </c>
      <c r="C100" s="9" t="s">
        <v>234</v>
      </c>
      <c r="D100" s="16" t="s">
        <v>38</v>
      </c>
      <c r="E100" s="82">
        <v>53.9</v>
      </c>
      <c r="F100" s="83">
        <v>53.9</v>
      </c>
      <c r="G100" s="82">
        <v>124.6</v>
      </c>
      <c r="H100" s="83">
        <v>124.6</v>
      </c>
      <c r="I100" s="82">
        <v>124.6</v>
      </c>
      <c r="J100" s="83">
        <v>124.6</v>
      </c>
      <c r="K100" s="11" t="s">
        <v>28</v>
      </c>
    </row>
    <row r="101" spans="1:11" ht="8.4" hidden="1" customHeight="1">
      <c r="A101" s="3" t="s">
        <v>14</v>
      </c>
      <c r="B101" s="2" t="s">
        <v>15</v>
      </c>
      <c r="C101" s="4" t="s">
        <v>16</v>
      </c>
      <c r="D101" s="2" t="s">
        <v>17</v>
      </c>
      <c r="E101" s="90" t="s">
        <v>18</v>
      </c>
      <c r="F101" s="89" t="s">
        <v>19</v>
      </c>
      <c r="G101" s="90" t="s">
        <v>20</v>
      </c>
      <c r="H101" s="89" t="s">
        <v>21</v>
      </c>
      <c r="I101" s="90" t="s">
        <v>22</v>
      </c>
      <c r="J101" s="89" t="s">
        <v>23</v>
      </c>
      <c r="K101" s="6" t="s">
        <v>24</v>
      </c>
    </row>
    <row r="102" spans="1:11" ht="14.25" hidden="1" customHeight="1">
      <c r="A102" s="34" t="s">
        <v>235</v>
      </c>
      <c r="B102" s="34" t="s">
        <v>236</v>
      </c>
      <c r="C102" s="35" t="s">
        <v>237</v>
      </c>
      <c r="D102" s="16" t="s">
        <v>238</v>
      </c>
      <c r="E102" s="79">
        <v>3675.2</v>
      </c>
      <c r="F102" s="79">
        <v>3675.2</v>
      </c>
      <c r="G102" s="79">
        <v>502</v>
      </c>
      <c r="H102" s="79">
        <v>502</v>
      </c>
      <c r="I102" s="79">
        <v>502</v>
      </c>
      <c r="J102" s="79">
        <v>502</v>
      </c>
      <c r="K102" s="28" t="s">
        <v>28</v>
      </c>
    </row>
    <row r="103" spans="1:11" ht="14.25" hidden="1" customHeight="1">
      <c r="A103" s="66"/>
      <c r="B103" s="66"/>
      <c r="C103" s="64"/>
      <c r="D103" s="16" t="s">
        <v>67</v>
      </c>
      <c r="E103" s="80"/>
      <c r="F103" s="80"/>
      <c r="G103" s="80"/>
      <c r="H103" s="80"/>
      <c r="I103" s="80"/>
      <c r="J103" s="80"/>
      <c r="K103" s="62"/>
    </row>
    <row r="104" spans="1:11" ht="14.25" hidden="1" customHeight="1">
      <c r="A104" s="67"/>
      <c r="B104" s="67"/>
      <c r="C104" s="65"/>
      <c r="D104" s="16" t="s">
        <v>200</v>
      </c>
      <c r="E104" s="81"/>
      <c r="F104" s="81"/>
      <c r="G104" s="81"/>
      <c r="H104" s="81"/>
      <c r="I104" s="81"/>
      <c r="J104" s="81"/>
      <c r="K104" s="63"/>
    </row>
    <row r="105" spans="1:11" ht="14.25" hidden="1" customHeight="1">
      <c r="A105" s="34" t="s">
        <v>239</v>
      </c>
      <c r="B105" s="34" t="s">
        <v>240</v>
      </c>
      <c r="C105" s="35" t="s">
        <v>241</v>
      </c>
      <c r="D105" s="16" t="s">
        <v>242</v>
      </c>
      <c r="E105" s="79">
        <v>13027.1</v>
      </c>
      <c r="F105" s="79">
        <v>4742</v>
      </c>
      <c r="G105" s="79">
        <v>21335.7</v>
      </c>
      <c r="H105" s="79">
        <v>4448.5</v>
      </c>
      <c r="I105" s="79">
        <v>4448.5</v>
      </c>
      <c r="J105" s="79">
        <v>4448.5</v>
      </c>
      <c r="K105" s="28" t="s">
        <v>28</v>
      </c>
    </row>
    <row r="106" spans="1:11" ht="13.65" hidden="1" customHeight="1">
      <c r="A106" s="29"/>
      <c r="B106" s="29"/>
      <c r="C106" s="29"/>
      <c r="D106" s="21" t="s">
        <v>28</v>
      </c>
      <c r="E106" s="85"/>
      <c r="F106" s="85"/>
      <c r="G106" s="85"/>
      <c r="H106" s="85"/>
      <c r="I106" s="85"/>
      <c r="J106" s="85"/>
      <c r="K106" s="29"/>
    </row>
    <row r="107" spans="1:11" ht="14.25" hidden="1" customHeight="1">
      <c r="A107" s="34" t="s">
        <v>243</v>
      </c>
      <c r="B107" s="34" t="s">
        <v>244</v>
      </c>
      <c r="C107" s="35" t="s">
        <v>245</v>
      </c>
      <c r="D107" s="16" t="s">
        <v>246</v>
      </c>
      <c r="E107" s="79">
        <v>101.4</v>
      </c>
      <c r="F107" s="79">
        <v>101.4</v>
      </c>
      <c r="G107" s="79">
        <v>725</v>
      </c>
      <c r="H107" s="79">
        <v>725</v>
      </c>
      <c r="I107" s="79">
        <v>725</v>
      </c>
      <c r="J107" s="79">
        <v>725</v>
      </c>
      <c r="K107" s="28" t="s">
        <v>28</v>
      </c>
    </row>
    <row r="108" spans="1:11" ht="7.65" hidden="1" customHeight="1">
      <c r="A108" s="67"/>
      <c r="B108" s="67"/>
      <c r="C108" s="65"/>
      <c r="D108" s="21" t="s">
        <v>28</v>
      </c>
      <c r="E108" s="81"/>
      <c r="F108" s="81"/>
      <c r="G108" s="81"/>
      <c r="H108" s="81"/>
      <c r="I108" s="81"/>
      <c r="J108" s="81"/>
      <c r="K108" s="63"/>
    </row>
    <row r="109" spans="1:11" ht="14.25" hidden="1" customHeight="1">
      <c r="A109" s="12" t="s">
        <v>247</v>
      </c>
      <c r="B109" s="7" t="s">
        <v>248</v>
      </c>
      <c r="C109" s="9" t="s">
        <v>249</v>
      </c>
      <c r="D109" s="16" t="s">
        <v>52</v>
      </c>
      <c r="E109" s="87">
        <v>65.400000000000006</v>
      </c>
      <c r="F109" s="82">
        <v>65.400000000000006</v>
      </c>
      <c r="G109" s="84">
        <v>135</v>
      </c>
      <c r="H109" s="82">
        <v>135</v>
      </c>
      <c r="I109" s="84">
        <v>135</v>
      </c>
      <c r="J109" s="82">
        <v>135</v>
      </c>
      <c r="K109" s="15" t="s">
        <v>28</v>
      </c>
    </row>
    <row r="110" spans="1:11" ht="14.25" hidden="1" customHeight="1">
      <c r="A110" s="7" t="s">
        <v>250</v>
      </c>
      <c r="B110" s="8" t="s">
        <v>251</v>
      </c>
      <c r="C110" s="9" t="s">
        <v>252</v>
      </c>
      <c r="D110" s="16" t="s">
        <v>38</v>
      </c>
      <c r="E110" s="82">
        <v>0</v>
      </c>
      <c r="F110" s="83">
        <v>0</v>
      </c>
      <c r="G110" s="82">
        <v>33</v>
      </c>
      <c r="H110" s="83">
        <v>33</v>
      </c>
      <c r="I110" s="82">
        <v>33</v>
      </c>
      <c r="J110" s="83">
        <v>33</v>
      </c>
      <c r="K110" s="11" t="s">
        <v>28</v>
      </c>
    </row>
    <row r="111" spans="1:11" ht="14.25" hidden="1" customHeight="1">
      <c r="A111" s="34" t="s">
        <v>253</v>
      </c>
      <c r="B111" s="34" t="s">
        <v>254</v>
      </c>
      <c r="C111" s="35" t="s">
        <v>255</v>
      </c>
      <c r="D111" s="16" t="s">
        <v>71</v>
      </c>
      <c r="E111" s="79">
        <v>27151.3</v>
      </c>
      <c r="F111" s="79">
        <v>27101.200000000001</v>
      </c>
      <c r="G111" s="79">
        <v>13571.7</v>
      </c>
      <c r="H111" s="79">
        <v>13562.5</v>
      </c>
      <c r="I111" s="79">
        <v>13562.5</v>
      </c>
      <c r="J111" s="79">
        <v>13562.5</v>
      </c>
      <c r="K111" s="28" t="s">
        <v>28</v>
      </c>
    </row>
    <row r="112" spans="1:11" ht="14.25" hidden="1" customHeight="1">
      <c r="A112" s="67"/>
      <c r="B112" s="67"/>
      <c r="C112" s="65"/>
      <c r="D112" s="16" t="s">
        <v>256</v>
      </c>
      <c r="E112" s="81"/>
      <c r="F112" s="81"/>
      <c r="G112" s="81"/>
      <c r="H112" s="81"/>
      <c r="I112" s="81"/>
      <c r="J112" s="81"/>
      <c r="K112" s="63"/>
    </row>
    <row r="113" spans="1:11" ht="15.15" hidden="1" customHeight="1">
      <c r="A113" s="18" t="s">
        <v>257</v>
      </c>
      <c r="B113" s="7" t="s">
        <v>258</v>
      </c>
      <c r="C113" s="9" t="s">
        <v>259</v>
      </c>
      <c r="D113" s="16" t="s">
        <v>83</v>
      </c>
      <c r="E113" s="87">
        <v>88.9</v>
      </c>
      <c r="F113" s="82">
        <v>88.9</v>
      </c>
      <c r="G113" s="84">
        <v>6</v>
      </c>
      <c r="H113" s="82">
        <v>6</v>
      </c>
      <c r="I113" s="84">
        <v>6</v>
      </c>
      <c r="J113" s="82">
        <v>6</v>
      </c>
      <c r="K113" s="15" t="s">
        <v>28</v>
      </c>
    </row>
    <row r="114" spans="1:11" ht="15.15" hidden="1" customHeight="1">
      <c r="A114" s="7" t="s">
        <v>260</v>
      </c>
      <c r="B114" s="8" t="s">
        <v>261</v>
      </c>
      <c r="C114" s="9" t="s">
        <v>262</v>
      </c>
      <c r="D114" s="16" t="s">
        <v>67</v>
      </c>
      <c r="E114" s="82">
        <v>5969</v>
      </c>
      <c r="F114" s="83">
        <v>5969</v>
      </c>
      <c r="G114" s="82">
        <v>2828.6</v>
      </c>
      <c r="H114" s="83">
        <v>2828.6</v>
      </c>
      <c r="I114" s="82">
        <v>2828.6</v>
      </c>
      <c r="J114" s="83">
        <v>2828.6</v>
      </c>
      <c r="K114" s="11" t="s">
        <v>28</v>
      </c>
    </row>
    <row r="115" spans="1:11" ht="14.25" hidden="1" customHeight="1">
      <c r="A115" s="34" t="s">
        <v>263</v>
      </c>
      <c r="B115" s="34" t="s">
        <v>264</v>
      </c>
      <c r="C115" s="35" t="s">
        <v>265</v>
      </c>
      <c r="D115" s="16" t="s">
        <v>67</v>
      </c>
      <c r="E115" s="79">
        <v>10204.200000000001</v>
      </c>
      <c r="F115" s="79">
        <v>10204.200000000001</v>
      </c>
      <c r="G115" s="79">
        <v>14173.1</v>
      </c>
      <c r="H115" s="79">
        <v>11805.7</v>
      </c>
      <c r="I115" s="79">
        <v>10560.7</v>
      </c>
      <c r="J115" s="79">
        <v>10560.7</v>
      </c>
      <c r="K115" s="28" t="s">
        <v>28</v>
      </c>
    </row>
    <row r="116" spans="1:11" ht="27.6" hidden="1" customHeight="1">
      <c r="A116" s="67"/>
      <c r="B116" s="67"/>
      <c r="C116" s="65"/>
      <c r="D116" s="21" t="s">
        <v>28</v>
      </c>
      <c r="E116" s="81"/>
      <c r="F116" s="81"/>
      <c r="G116" s="81"/>
      <c r="H116" s="81"/>
      <c r="I116" s="81"/>
      <c r="J116" s="81"/>
      <c r="K116" s="63"/>
    </row>
    <row r="117" spans="1:11" ht="14.25" hidden="1" customHeight="1">
      <c r="A117" s="34" t="s">
        <v>266</v>
      </c>
      <c r="B117" s="34" t="s">
        <v>267</v>
      </c>
      <c r="C117" s="35" t="s">
        <v>268</v>
      </c>
      <c r="D117" s="16" t="s">
        <v>48</v>
      </c>
      <c r="E117" s="79">
        <v>2555.6</v>
      </c>
      <c r="F117" s="79">
        <v>2555.6</v>
      </c>
      <c r="G117" s="79">
        <v>0</v>
      </c>
      <c r="H117" s="79">
        <v>0</v>
      </c>
      <c r="I117" s="79">
        <v>0</v>
      </c>
      <c r="J117" s="79">
        <v>0</v>
      </c>
      <c r="K117" s="28" t="s">
        <v>28</v>
      </c>
    </row>
    <row r="118" spans="1:11" ht="27.6" hidden="1" customHeight="1">
      <c r="A118" s="29"/>
      <c r="B118" s="29"/>
      <c r="C118" s="29"/>
      <c r="D118" s="21" t="s">
        <v>28</v>
      </c>
      <c r="E118" s="85"/>
      <c r="F118" s="85"/>
      <c r="G118" s="85"/>
      <c r="H118" s="85"/>
      <c r="I118" s="85"/>
      <c r="J118" s="85"/>
      <c r="K118" s="29"/>
    </row>
    <row r="119" spans="1:11" ht="15.15" hidden="1" customHeight="1">
      <c r="A119" s="18" t="s">
        <v>269</v>
      </c>
      <c r="B119" s="7" t="s">
        <v>270</v>
      </c>
      <c r="C119" s="9" t="s">
        <v>271</v>
      </c>
      <c r="D119" s="16" t="s">
        <v>67</v>
      </c>
      <c r="E119" s="87">
        <v>38.5</v>
      </c>
      <c r="F119" s="82">
        <v>38.5</v>
      </c>
      <c r="G119" s="84">
        <v>207.7</v>
      </c>
      <c r="H119" s="82">
        <v>207.7</v>
      </c>
      <c r="I119" s="83">
        <v>207.7</v>
      </c>
      <c r="J119" s="82">
        <v>207.7</v>
      </c>
      <c r="K119" s="15" t="s">
        <v>28</v>
      </c>
    </row>
    <row r="120" spans="1:11" ht="14.25" hidden="1" customHeight="1">
      <c r="A120" s="7" t="s">
        <v>272</v>
      </c>
      <c r="B120" s="8" t="s">
        <v>273</v>
      </c>
      <c r="C120" s="9" t="s">
        <v>274</v>
      </c>
      <c r="D120" s="16" t="s">
        <v>48</v>
      </c>
      <c r="E120" s="95">
        <v>180</v>
      </c>
      <c r="F120" s="83">
        <v>180</v>
      </c>
      <c r="G120" s="95">
        <v>180.2</v>
      </c>
      <c r="H120" s="83">
        <v>180.2</v>
      </c>
      <c r="I120" s="95">
        <v>180.2</v>
      </c>
      <c r="J120" s="83">
        <v>180.2</v>
      </c>
      <c r="K120" s="11" t="s">
        <v>28</v>
      </c>
    </row>
    <row r="121" spans="1:11" ht="15.15" hidden="1" customHeight="1">
      <c r="A121" s="12" t="s">
        <v>275</v>
      </c>
      <c r="B121" s="7" t="s">
        <v>276</v>
      </c>
      <c r="C121" s="13" t="s">
        <v>277</v>
      </c>
      <c r="D121" s="97" t="s">
        <v>28</v>
      </c>
      <c r="E121" s="99">
        <f>+E122</f>
        <v>7494.9</v>
      </c>
      <c r="F121" s="99">
        <f t="shared" ref="F121:J121" si="14">+F122</f>
        <v>7448.7</v>
      </c>
      <c r="G121" s="99">
        <f t="shared" si="14"/>
        <v>11918.4</v>
      </c>
      <c r="H121" s="99">
        <f t="shared" si="14"/>
        <v>11868.4</v>
      </c>
      <c r="I121" s="99">
        <f t="shared" si="14"/>
        <v>11868.4</v>
      </c>
      <c r="J121" s="99">
        <f t="shared" si="14"/>
        <v>11868.4</v>
      </c>
      <c r="K121" s="15" t="s">
        <v>28</v>
      </c>
    </row>
    <row r="122" spans="1:11" ht="14.25" hidden="1" customHeight="1">
      <c r="A122" s="7" t="s">
        <v>278</v>
      </c>
      <c r="B122" s="8" t="s">
        <v>97</v>
      </c>
      <c r="C122" s="9" t="s">
        <v>279</v>
      </c>
      <c r="D122" s="16" t="s">
        <v>99</v>
      </c>
      <c r="E122" s="96">
        <v>7494.9</v>
      </c>
      <c r="F122" s="84">
        <v>7448.7</v>
      </c>
      <c r="G122" s="96">
        <v>11918.4</v>
      </c>
      <c r="H122" s="84">
        <v>11868.4</v>
      </c>
      <c r="I122" s="96">
        <v>11868.4</v>
      </c>
      <c r="J122" s="84">
        <v>11868.4</v>
      </c>
      <c r="K122" s="11" t="s">
        <v>28</v>
      </c>
    </row>
    <row r="123" spans="1:11" ht="15.15" hidden="1" customHeight="1">
      <c r="A123" s="12" t="s">
        <v>280</v>
      </c>
      <c r="B123" s="7" t="s">
        <v>281</v>
      </c>
      <c r="C123" s="13" t="s">
        <v>282</v>
      </c>
      <c r="D123" s="97" t="s">
        <v>28</v>
      </c>
      <c r="E123" s="99">
        <f>+E124</f>
        <v>399.6</v>
      </c>
      <c r="F123" s="99">
        <f t="shared" ref="F123:J123" si="15">+F124</f>
        <v>399.6</v>
      </c>
      <c r="G123" s="99">
        <f t="shared" si="15"/>
        <v>1079.8</v>
      </c>
      <c r="H123" s="99">
        <f t="shared" si="15"/>
        <v>777.8</v>
      </c>
      <c r="I123" s="99">
        <f t="shared" si="15"/>
        <v>777.8</v>
      </c>
      <c r="J123" s="99">
        <f t="shared" si="15"/>
        <v>777.8</v>
      </c>
      <c r="K123" s="15" t="s">
        <v>28</v>
      </c>
    </row>
    <row r="124" spans="1:11" ht="15.15" hidden="1" customHeight="1">
      <c r="A124" s="7" t="s">
        <v>283</v>
      </c>
      <c r="B124" s="8" t="s">
        <v>109</v>
      </c>
      <c r="C124" s="9" t="s">
        <v>284</v>
      </c>
      <c r="D124" s="20" t="s">
        <v>28</v>
      </c>
      <c r="E124" s="104">
        <f>+E125+E126</f>
        <v>399.6</v>
      </c>
      <c r="F124" s="104">
        <f t="shared" ref="F124:J124" si="16">+F125+F126</f>
        <v>399.6</v>
      </c>
      <c r="G124" s="104">
        <f t="shared" si="16"/>
        <v>1079.8</v>
      </c>
      <c r="H124" s="104">
        <f t="shared" si="16"/>
        <v>777.8</v>
      </c>
      <c r="I124" s="104">
        <f t="shared" si="16"/>
        <v>777.8</v>
      </c>
      <c r="J124" s="104">
        <f t="shared" si="16"/>
        <v>777.8</v>
      </c>
      <c r="K124" s="11" t="s">
        <v>28</v>
      </c>
    </row>
    <row r="125" spans="1:11" ht="14.25" hidden="1" customHeight="1">
      <c r="A125" s="12" t="s">
        <v>285</v>
      </c>
      <c r="B125" s="7" t="s">
        <v>286</v>
      </c>
      <c r="C125" s="9" t="s">
        <v>287</v>
      </c>
      <c r="D125" s="19" t="s">
        <v>48</v>
      </c>
      <c r="E125" s="88">
        <v>0</v>
      </c>
      <c r="F125" s="82">
        <v>0</v>
      </c>
      <c r="G125" s="83">
        <v>15</v>
      </c>
      <c r="H125" s="82">
        <v>15</v>
      </c>
      <c r="I125" s="83">
        <v>15</v>
      </c>
      <c r="J125" s="82">
        <v>15</v>
      </c>
      <c r="K125" s="15" t="s">
        <v>28</v>
      </c>
    </row>
    <row r="126" spans="1:11" ht="14.25" hidden="1" customHeight="1">
      <c r="A126" s="34" t="s">
        <v>288</v>
      </c>
      <c r="B126" s="34" t="s">
        <v>116</v>
      </c>
      <c r="C126" s="35" t="s">
        <v>289</v>
      </c>
      <c r="D126" s="16" t="s">
        <v>31</v>
      </c>
      <c r="E126" s="79">
        <v>399.6</v>
      </c>
      <c r="F126" s="79">
        <v>399.6</v>
      </c>
      <c r="G126" s="79">
        <v>1064.8</v>
      </c>
      <c r="H126" s="79">
        <v>762.8</v>
      </c>
      <c r="I126" s="79">
        <v>762.8</v>
      </c>
      <c r="J126" s="79">
        <v>762.8</v>
      </c>
      <c r="K126" s="28" t="s">
        <v>28</v>
      </c>
    </row>
    <row r="127" spans="1:11" ht="14.25" hidden="1" customHeight="1">
      <c r="A127" s="67"/>
      <c r="B127" s="67"/>
      <c r="C127" s="65"/>
      <c r="D127" s="16" t="s">
        <v>114</v>
      </c>
      <c r="E127" s="81"/>
      <c r="F127" s="81"/>
      <c r="G127" s="81"/>
      <c r="H127" s="81"/>
      <c r="I127" s="81"/>
      <c r="J127" s="81"/>
      <c r="K127" s="63"/>
    </row>
    <row r="128" spans="1:11" ht="21.9" hidden="1" customHeight="1">
      <c r="A128" s="7" t="s">
        <v>290</v>
      </c>
      <c r="B128" s="17" t="s">
        <v>291</v>
      </c>
      <c r="C128" s="9" t="s">
        <v>292</v>
      </c>
      <c r="D128" s="10" t="s">
        <v>28</v>
      </c>
      <c r="E128" s="100">
        <f>+E129</f>
        <v>166.8</v>
      </c>
      <c r="F128" s="100">
        <f t="shared" ref="F128:J129" si="17">+F129</f>
        <v>166.8</v>
      </c>
      <c r="G128" s="100">
        <f t="shared" si="17"/>
        <v>0</v>
      </c>
      <c r="H128" s="100">
        <f t="shared" si="17"/>
        <v>0</v>
      </c>
      <c r="I128" s="100">
        <f t="shared" si="17"/>
        <v>0</v>
      </c>
      <c r="J128" s="100">
        <f t="shared" si="17"/>
        <v>0</v>
      </c>
      <c r="K128" s="11" t="s">
        <v>28</v>
      </c>
    </row>
    <row r="129" spans="1:11" ht="14.25" hidden="1" customHeight="1">
      <c r="A129" s="12" t="s">
        <v>293</v>
      </c>
      <c r="B129" s="7" t="s">
        <v>122</v>
      </c>
      <c r="C129" s="13" t="s">
        <v>294</v>
      </c>
      <c r="D129" s="97" t="s">
        <v>28</v>
      </c>
      <c r="E129" s="103">
        <f>+E130</f>
        <v>166.8</v>
      </c>
      <c r="F129" s="103">
        <f t="shared" si="17"/>
        <v>166.8</v>
      </c>
      <c r="G129" s="103">
        <f t="shared" si="17"/>
        <v>0</v>
      </c>
      <c r="H129" s="103">
        <f t="shared" si="17"/>
        <v>0</v>
      </c>
      <c r="I129" s="103">
        <f t="shared" si="17"/>
        <v>0</v>
      </c>
      <c r="J129" s="103">
        <f t="shared" si="17"/>
        <v>0</v>
      </c>
      <c r="K129" s="15" t="s">
        <v>28</v>
      </c>
    </row>
    <row r="130" spans="1:11" ht="14.25" hidden="1" customHeight="1">
      <c r="A130" s="7" t="s">
        <v>295</v>
      </c>
      <c r="B130" s="8" t="s">
        <v>296</v>
      </c>
      <c r="C130" s="9" t="s">
        <v>297</v>
      </c>
      <c r="D130" s="16" t="s">
        <v>298</v>
      </c>
      <c r="E130" s="96">
        <v>166.8</v>
      </c>
      <c r="F130" s="84">
        <v>166.8</v>
      </c>
      <c r="G130" s="96">
        <v>0</v>
      </c>
      <c r="H130" s="84">
        <v>0</v>
      </c>
      <c r="I130" s="96">
        <v>0</v>
      </c>
      <c r="J130" s="84">
        <v>0</v>
      </c>
      <c r="K130" s="11" t="s">
        <v>28</v>
      </c>
    </row>
    <row r="131" spans="1:11" ht="15.15" hidden="1" customHeight="1">
      <c r="A131" s="12" t="s">
        <v>299</v>
      </c>
      <c r="B131" s="7" t="s">
        <v>300</v>
      </c>
      <c r="C131" s="13" t="s">
        <v>301</v>
      </c>
      <c r="D131" s="97" t="s">
        <v>28</v>
      </c>
      <c r="E131" s="99">
        <f>+E132</f>
        <v>409.3</v>
      </c>
      <c r="F131" s="99">
        <f t="shared" ref="F131:J132" si="18">+F132</f>
        <v>409.3</v>
      </c>
      <c r="G131" s="99">
        <f t="shared" si="18"/>
        <v>867.5</v>
      </c>
      <c r="H131" s="99">
        <f t="shared" si="18"/>
        <v>867.5</v>
      </c>
      <c r="I131" s="99">
        <f t="shared" si="18"/>
        <v>867.5</v>
      </c>
      <c r="J131" s="99">
        <f t="shared" si="18"/>
        <v>867.5</v>
      </c>
      <c r="K131" s="15" t="s">
        <v>28</v>
      </c>
    </row>
    <row r="132" spans="1:11" ht="14.25" hidden="1" customHeight="1">
      <c r="A132" s="7" t="s">
        <v>302</v>
      </c>
      <c r="B132" s="8" t="s">
        <v>173</v>
      </c>
      <c r="C132" s="9" t="s">
        <v>303</v>
      </c>
      <c r="D132" s="10" t="s">
        <v>28</v>
      </c>
      <c r="E132" s="108">
        <f>+E133</f>
        <v>409.3</v>
      </c>
      <c r="F132" s="108">
        <f t="shared" si="18"/>
        <v>409.3</v>
      </c>
      <c r="G132" s="108">
        <f t="shared" si="18"/>
        <v>867.5</v>
      </c>
      <c r="H132" s="108">
        <f t="shared" si="18"/>
        <v>867.5</v>
      </c>
      <c r="I132" s="108">
        <f t="shared" si="18"/>
        <v>867.5</v>
      </c>
      <c r="J132" s="108">
        <f t="shared" si="18"/>
        <v>867.5</v>
      </c>
      <c r="K132" s="11" t="s">
        <v>28</v>
      </c>
    </row>
    <row r="133" spans="1:11" ht="15.15" hidden="1" customHeight="1">
      <c r="A133" s="12" t="s">
        <v>304</v>
      </c>
      <c r="B133" s="7" t="s">
        <v>305</v>
      </c>
      <c r="C133" s="13" t="s">
        <v>306</v>
      </c>
      <c r="D133" s="97" t="s">
        <v>28</v>
      </c>
      <c r="E133" s="103">
        <f>+E134+E136+E137+E138+E139</f>
        <v>409.3</v>
      </c>
      <c r="F133" s="103">
        <f t="shared" ref="F133:J133" si="19">+F134+F136+F137+F138+F139</f>
        <v>409.3</v>
      </c>
      <c r="G133" s="103">
        <f t="shared" si="19"/>
        <v>867.5</v>
      </c>
      <c r="H133" s="103">
        <f t="shared" si="19"/>
        <v>867.5</v>
      </c>
      <c r="I133" s="103">
        <f t="shared" si="19"/>
        <v>867.5</v>
      </c>
      <c r="J133" s="103">
        <f t="shared" si="19"/>
        <v>867.5</v>
      </c>
      <c r="K133" s="15" t="s">
        <v>28</v>
      </c>
    </row>
    <row r="134" spans="1:11" ht="15.15" hidden="1" customHeight="1">
      <c r="A134" s="7" t="s">
        <v>307</v>
      </c>
      <c r="B134" s="8" t="s">
        <v>308</v>
      </c>
      <c r="C134" s="9" t="s">
        <v>309</v>
      </c>
      <c r="D134" s="16" t="s">
        <v>71</v>
      </c>
      <c r="E134" s="94">
        <v>0</v>
      </c>
      <c r="F134" s="84">
        <v>0</v>
      </c>
      <c r="G134" s="94">
        <v>350.7</v>
      </c>
      <c r="H134" s="84">
        <v>350.7</v>
      </c>
      <c r="I134" s="94">
        <v>350.7</v>
      </c>
      <c r="J134" s="84">
        <v>350.7</v>
      </c>
      <c r="K134" s="11" t="s">
        <v>28</v>
      </c>
    </row>
    <row r="135" spans="1:11" ht="8.4" hidden="1" customHeight="1">
      <c r="A135" s="3" t="s">
        <v>14</v>
      </c>
      <c r="B135" s="2" t="s">
        <v>15</v>
      </c>
      <c r="C135" s="4" t="s">
        <v>16</v>
      </c>
      <c r="D135" s="2" t="s">
        <v>17</v>
      </c>
      <c r="E135" s="90" t="s">
        <v>18</v>
      </c>
      <c r="F135" s="89" t="s">
        <v>19</v>
      </c>
      <c r="G135" s="90" t="s">
        <v>20</v>
      </c>
      <c r="H135" s="89" t="s">
        <v>21</v>
      </c>
      <c r="I135" s="90" t="s">
        <v>22</v>
      </c>
      <c r="J135" s="89" t="s">
        <v>23</v>
      </c>
      <c r="K135" s="6" t="s">
        <v>24</v>
      </c>
    </row>
    <row r="136" spans="1:11" ht="15.15" hidden="1" customHeight="1">
      <c r="A136" s="7" t="s">
        <v>310</v>
      </c>
      <c r="B136" s="8" t="s">
        <v>311</v>
      </c>
      <c r="C136" s="9" t="s">
        <v>312</v>
      </c>
      <c r="D136" s="16" t="s">
        <v>38</v>
      </c>
      <c r="E136" s="82">
        <v>152.6</v>
      </c>
      <c r="F136" s="83">
        <v>152.6</v>
      </c>
      <c r="G136" s="82">
        <v>176.3</v>
      </c>
      <c r="H136" s="83">
        <v>176.3</v>
      </c>
      <c r="I136" s="82">
        <v>176.3</v>
      </c>
      <c r="J136" s="83">
        <v>176.3</v>
      </c>
      <c r="K136" s="11" t="s">
        <v>28</v>
      </c>
    </row>
    <row r="137" spans="1:11" ht="15.15" hidden="1" customHeight="1">
      <c r="A137" s="12" t="s">
        <v>313</v>
      </c>
      <c r="B137" s="7" t="s">
        <v>314</v>
      </c>
      <c r="C137" s="9" t="s">
        <v>315</v>
      </c>
      <c r="D137" s="16" t="s">
        <v>38</v>
      </c>
      <c r="E137" s="88">
        <v>147</v>
      </c>
      <c r="F137" s="82">
        <v>147</v>
      </c>
      <c r="G137" s="83">
        <v>209</v>
      </c>
      <c r="H137" s="82">
        <v>209</v>
      </c>
      <c r="I137" s="83">
        <v>209</v>
      </c>
      <c r="J137" s="82">
        <v>209</v>
      </c>
      <c r="K137" s="15" t="s">
        <v>28</v>
      </c>
    </row>
    <row r="138" spans="1:11" ht="15.15" hidden="1" customHeight="1">
      <c r="A138" s="7" t="s">
        <v>316</v>
      </c>
      <c r="B138" s="8" t="s">
        <v>317</v>
      </c>
      <c r="C138" s="9" t="s">
        <v>318</v>
      </c>
      <c r="D138" s="16" t="s">
        <v>38</v>
      </c>
      <c r="E138" s="82">
        <v>79.2</v>
      </c>
      <c r="F138" s="83">
        <v>79.2</v>
      </c>
      <c r="G138" s="82">
        <v>131.5</v>
      </c>
      <c r="H138" s="83">
        <v>131.5</v>
      </c>
      <c r="I138" s="82">
        <v>131.5</v>
      </c>
      <c r="J138" s="83">
        <v>131.5</v>
      </c>
      <c r="K138" s="11" t="s">
        <v>28</v>
      </c>
    </row>
    <row r="139" spans="1:11" ht="15.15" hidden="1" customHeight="1">
      <c r="A139" s="12" t="s">
        <v>319</v>
      </c>
      <c r="B139" s="7" t="s">
        <v>320</v>
      </c>
      <c r="C139" s="9" t="s">
        <v>321</v>
      </c>
      <c r="D139" s="16" t="s">
        <v>187</v>
      </c>
      <c r="E139" s="88">
        <v>30.5</v>
      </c>
      <c r="F139" s="82">
        <v>30.5</v>
      </c>
      <c r="G139" s="83">
        <v>0</v>
      </c>
      <c r="H139" s="82">
        <v>0</v>
      </c>
      <c r="I139" s="83">
        <v>0</v>
      </c>
      <c r="J139" s="82">
        <v>0</v>
      </c>
      <c r="K139" s="15" t="s">
        <v>28</v>
      </c>
    </row>
    <row r="140" spans="1:11" ht="14.25" hidden="1" customHeight="1">
      <c r="A140" s="7" t="s">
        <v>322</v>
      </c>
      <c r="B140" s="8" t="s">
        <v>323</v>
      </c>
      <c r="C140" s="9" t="s">
        <v>324</v>
      </c>
      <c r="D140" s="10" t="s">
        <v>28</v>
      </c>
      <c r="E140" s="101">
        <f>+E141++E165+E171+E179+E182</f>
        <v>121572.7</v>
      </c>
      <c r="F140" s="101">
        <f t="shared" ref="F140:J140" si="20">+F141++F165+F171+F179+F182</f>
        <v>111888.7</v>
      </c>
      <c r="G140" s="101">
        <f t="shared" si="20"/>
        <v>70961.900000000009</v>
      </c>
      <c r="H140" s="101">
        <f t="shared" si="20"/>
        <v>73162.000000000015</v>
      </c>
      <c r="I140" s="101">
        <f t="shared" si="20"/>
        <v>71162.000000000015</v>
      </c>
      <c r="J140" s="101">
        <f t="shared" si="20"/>
        <v>71162.000000000015</v>
      </c>
      <c r="K140" s="11" t="s">
        <v>28</v>
      </c>
    </row>
    <row r="141" spans="1:11" s="42" customFormat="1" ht="14.25" hidden="1" customHeight="1">
      <c r="A141" s="12" t="s">
        <v>325</v>
      </c>
      <c r="B141" s="7" t="s">
        <v>326</v>
      </c>
      <c r="C141" s="13" t="s">
        <v>327</v>
      </c>
      <c r="D141" s="97" t="s">
        <v>28</v>
      </c>
      <c r="E141" s="99">
        <f>+E142+E145+E147+E148+E149+E150+E152+E153+E155+E157+E158+E159+E160+E161+E163+E164</f>
        <v>83916</v>
      </c>
      <c r="F141" s="99">
        <f t="shared" ref="F141:J141" si="21">+F142+F145+F147+F148+F149+F150+F152+F153+F155+F157+F158+F159+F160+F161+F163+F164</f>
        <v>74436.800000000003</v>
      </c>
      <c r="G141" s="99">
        <f t="shared" si="21"/>
        <v>43427.000000000007</v>
      </c>
      <c r="H141" s="99">
        <f t="shared" si="21"/>
        <v>45627.100000000006</v>
      </c>
      <c r="I141" s="99">
        <f t="shared" si="21"/>
        <v>43627.100000000006</v>
      </c>
      <c r="J141" s="99">
        <f t="shared" si="21"/>
        <v>43627.100000000006</v>
      </c>
      <c r="K141" s="15" t="s">
        <v>28</v>
      </c>
    </row>
    <row r="142" spans="1:11" ht="15.15" hidden="1" customHeight="1">
      <c r="A142" s="34" t="s">
        <v>328</v>
      </c>
      <c r="B142" s="34" t="s">
        <v>329</v>
      </c>
      <c r="C142" s="35" t="s">
        <v>330</v>
      </c>
      <c r="D142" s="16" t="s">
        <v>37</v>
      </c>
      <c r="E142" s="80">
        <v>99.5</v>
      </c>
      <c r="F142" s="80">
        <v>99.5</v>
      </c>
      <c r="G142" s="80">
        <v>387.5</v>
      </c>
      <c r="H142" s="80">
        <v>2164.5</v>
      </c>
      <c r="I142" s="80">
        <v>3942.5</v>
      </c>
      <c r="J142" s="80">
        <v>3942.5</v>
      </c>
      <c r="K142" s="28" t="s">
        <v>28</v>
      </c>
    </row>
    <row r="143" spans="1:11" ht="14.25" hidden="1" customHeight="1">
      <c r="A143" s="66"/>
      <c r="B143" s="66"/>
      <c r="C143" s="64"/>
      <c r="D143" s="16" t="s">
        <v>39</v>
      </c>
      <c r="E143" s="80"/>
      <c r="F143" s="80"/>
      <c r="G143" s="80"/>
      <c r="H143" s="80"/>
      <c r="I143" s="80"/>
      <c r="J143" s="80"/>
      <c r="K143" s="62"/>
    </row>
    <row r="144" spans="1:11" ht="14.25" hidden="1" customHeight="1">
      <c r="A144" s="67"/>
      <c r="B144" s="67"/>
      <c r="C144" s="65"/>
      <c r="D144" s="16" t="s">
        <v>40</v>
      </c>
      <c r="E144" s="81"/>
      <c r="F144" s="81"/>
      <c r="G144" s="81"/>
      <c r="H144" s="81"/>
      <c r="I144" s="81"/>
      <c r="J144" s="81"/>
      <c r="K144" s="63"/>
    </row>
    <row r="145" spans="1:11" ht="14.25" hidden="1" customHeight="1">
      <c r="A145" s="34" t="s">
        <v>331</v>
      </c>
      <c r="B145" s="34" t="s">
        <v>332</v>
      </c>
      <c r="C145" s="35" t="s">
        <v>333</v>
      </c>
      <c r="D145" s="16" t="s">
        <v>38</v>
      </c>
      <c r="E145" s="79">
        <v>389.9</v>
      </c>
      <c r="F145" s="79">
        <v>384.9</v>
      </c>
      <c r="G145" s="79">
        <v>223</v>
      </c>
      <c r="H145" s="79">
        <v>223</v>
      </c>
      <c r="I145" s="79">
        <v>223</v>
      </c>
      <c r="J145" s="79">
        <v>223</v>
      </c>
      <c r="K145" s="28" t="s">
        <v>28</v>
      </c>
    </row>
    <row r="146" spans="1:11" ht="14.25" hidden="1" customHeight="1">
      <c r="A146" s="29"/>
      <c r="B146" s="29"/>
      <c r="C146" s="29"/>
      <c r="D146" s="16" t="s">
        <v>71</v>
      </c>
      <c r="E146" s="85"/>
      <c r="F146" s="85"/>
      <c r="G146" s="85"/>
      <c r="H146" s="85"/>
      <c r="I146" s="85"/>
      <c r="J146" s="85"/>
      <c r="K146" s="29"/>
    </row>
    <row r="147" spans="1:11" ht="14.25" hidden="1" customHeight="1">
      <c r="A147" s="18" t="s">
        <v>334</v>
      </c>
      <c r="B147" s="7" t="s">
        <v>335</v>
      </c>
      <c r="C147" s="9" t="s">
        <v>336</v>
      </c>
      <c r="D147" s="16" t="s">
        <v>337</v>
      </c>
      <c r="E147" s="87">
        <v>144.1</v>
      </c>
      <c r="F147" s="82">
        <v>144.1</v>
      </c>
      <c r="G147" s="84">
        <v>10</v>
      </c>
      <c r="H147" s="82">
        <v>10</v>
      </c>
      <c r="I147" s="84">
        <v>10</v>
      </c>
      <c r="J147" s="82">
        <v>10</v>
      </c>
      <c r="K147" s="15" t="s">
        <v>28</v>
      </c>
    </row>
    <row r="148" spans="1:11" ht="14.25" hidden="1" customHeight="1">
      <c r="A148" s="7" t="s">
        <v>338</v>
      </c>
      <c r="B148" s="8" t="s">
        <v>339</v>
      </c>
      <c r="C148" s="9" t="s">
        <v>340</v>
      </c>
      <c r="D148" s="16" t="s">
        <v>71</v>
      </c>
      <c r="E148" s="82">
        <v>18925.5</v>
      </c>
      <c r="F148" s="83">
        <v>18860.5</v>
      </c>
      <c r="G148" s="82">
        <v>14663.4</v>
      </c>
      <c r="H148" s="83">
        <v>15082.2</v>
      </c>
      <c r="I148" s="82">
        <v>11304.2</v>
      </c>
      <c r="J148" s="83">
        <v>11304.2</v>
      </c>
      <c r="K148" s="11" t="s">
        <v>28</v>
      </c>
    </row>
    <row r="149" spans="1:11" ht="14.25" hidden="1" customHeight="1">
      <c r="A149" s="12" t="s">
        <v>341</v>
      </c>
      <c r="B149" s="7" t="s">
        <v>342</v>
      </c>
      <c r="C149" s="9" t="s">
        <v>343</v>
      </c>
      <c r="D149" s="16" t="s">
        <v>83</v>
      </c>
      <c r="E149" s="88">
        <v>38.299999999999997</v>
      </c>
      <c r="F149" s="82">
        <v>38.299999999999997</v>
      </c>
      <c r="G149" s="83">
        <v>1.7</v>
      </c>
      <c r="H149" s="82">
        <v>1.7</v>
      </c>
      <c r="I149" s="83">
        <v>1.7</v>
      </c>
      <c r="J149" s="82">
        <v>1.7</v>
      </c>
      <c r="K149" s="15" t="s">
        <v>28</v>
      </c>
    </row>
    <row r="150" spans="1:11" ht="15.15" hidden="1" customHeight="1">
      <c r="A150" s="34" t="s">
        <v>344</v>
      </c>
      <c r="B150" s="34" t="s">
        <v>345</v>
      </c>
      <c r="C150" s="35" t="s">
        <v>346</v>
      </c>
      <c r="D150" s="16" t="s">
        <v>67</v>
      </c>
      <c r="E150" s="79">
        <v>7772.6</v>
      </c>
      <c r="F150" s="79">
        <v>7772.6</v>
      </c>
      <c r="G150" s="79">
        <v>3597.1</v>
      </c>
      <c r="H150" s="79">
        <v>3643.4</v>
      </c>
      <c r="I150" s="79">
        <v>3643.4</v>
      </c>
      <c r="J150" s="79">
        <v>3643.4</v>
      </c>
      <c r="K150" s="28" t="s">
        <v>28</v>
      </c>
    </row>
    <row r="151" spans="1:11" ht="14.25" hidden="1" customHeight="1">
      <c r="A151" s="67"/>
      <c r="B151" s="67"/>
      <c r="C151" s="65"/>
      <c r="D151" s="21" t="s">
        <v>28</v>
      </c>
      <c r="E151" s="81"/>
      <c r="F151" s="81"/>
      <c r="G151" s="81"/>
      <c r="H151" s="81"/>
      <c r="I151" s="81"/>
      <c r="J151" s="81"/>
      <c r="K151" s="63"/>
    </row>
    <row r="152" spans="1:11" ht="13.65" hidden="1" customHeight="1">
      <c r="A152" s="7" t="s">
        <v>347</v>
      </c>
      <c r="B152" s="17" t="s">
        <v>348</v>
      </c>
      <c r="C152" s="9" t="s">
        <v>349</v>
      </c>
      <c r="D152" s="16" t="s">
        <v>200</v>
      </c>
      <c r="E152" s="82">
        <v>16885.400000000001</v>
      </c>
      <c r="F152" s="84">
        <v>16885.400000000001</v>
      </c>
      <c r="G152" s="82">
        <v>0</v>
      </c>
      <c r="H152" s="84">
        <v>0</v>
      </c>
      <c r="I152" s="82">
        <v>0</v>
      </c>
      <c r="J152" s="84">
        <v>0</v>
      </c>
      <c r="K152" s="11" t="s">
        <v>28</v>
      </c>
    </row>
    <row r="153" spans="1:11" ht="15.15" hidden="1" customHeight="1">
      <c r="A153" s="34" t="s">
        <v>350</v>
      </c>
      <c r="B153" s="34" t="s">
        <v>351</v>
      </c>
      <c r="C153" s="35" t="s">
        <v>352</v>
      </c>
      <c r="D153" s="16" t="s">
        <v>242</v>
      </c>
      <c r="E153" s="79">
        <v>22926.400000000001</v>
      </c>
      <c r="F153" s="79">
        <v>13697.1</v>
      </c>
      <c r="G153" s="79">
        <v>19968.2</v>
      </c>
      <c r="H153" s="79">
        <v>19968.2</v>
      </c>
      <c r="I153" s="79">
        <v>19968.2</v>
      </c>
      <c r="J153" s="79">
        <v>19968.2</v>
      </c>
      <c r="K153" s="28" t="s">
        <v>28</v>
      </c>
    </row>
    <row r="154" spans="1:11" ht="14.25" hidden="1" customHeight="1">
      <c r="A154" s="29"/>
      <c r="B154" s="29"/>
      <c r="C154" s="29"/>
      <c r="D154" s="21" t="s">
        <v>28</v>
      </c>
      <c r="E154" s="85"/>
      <c r="F154" s="85"/>
      <c r="G154" s="85"/>
      <c r="H154" s="85"/>
      <c r="I154" s="85"/>
      <c r="J154" s="85"/>
      <c r="K154" s="29"/>
    </row>
    <row r="155" spans="1:11" ht="13.65" hidden="1" customHeight="1">
      <c r="A155" s="34" t="s">
        <v>353</v>
      </c>
      <c r="B155" s="34" t="s">
        <v>354</v>
      </c>
      <c r="C155" s="35" t="s">
        <v>355</v>
      </c>
      <c r="D155" s="16" t="s">
        <v>246</v>
      </c>
      <c r="E155" s="79">
        <v>94.3</v>
      </c>
      <c r="F155" s="79">
        <v>94.3</v>
      </c>
      <c r="G155" s="79">
        <v>57</v>
      </c>
      <c r="H155" s="79">
        <v>57</v>
      </c>
      <c r="I155" s="79">
        <v>57</v>
      </c>
      <c r="J155" s="79">
        <v>57</v>
      </c>
      <c r="K155" s="28" t="s">
        <v>28</v>
      </c>
    </row>
    <row r="156" spans="1:11" ht="14.25" hidden="1" customHeight="1">
      <c r="A156" s="67"/>
      <c r="B156" s="67"/>
      <c r="C156" s="65"/>
      <c r="D156" s="21" t="s">
        <v>28</v>
      </c>
      <c r="E156" s="81"/>
      <c r="F156" s="81"/>
      <c r="G156" s="81"/>
      <c r="H156" s="81"/>
      <c r="I156" s="81"/>
      <c r="J156" s="81"/>
      <c r="K156" s="63"/>
    </row>
    <row r="157" spans="1:11" ht="7.65" hidden="1" customHeight="1">
      <c r="A157" s="18" t="s">
        <v>356</v>
      </c>
      <c r="B157" s="7" t="s">
        <v>357</v>
      </c>
      <c r="C157" s="9" t="s">
        <v>358</v>
      </c>
      <c r="D157" s="16" t="s">
        <v>47</v>
      </c>
      <c r="E157" s="87">
        <v>27</v>
      </c>
      <c r="F157" s="82">
        <v>27</v>
      </c>
      <c r="G157" s="84">
        <v>0</v>
      </c>
      <c r="H157" s="82">
        <v>0</v>
      </c>
      <c r="I157" s="84">
        <v>0</v>
      </c>
      <c r="J157" s="82">
        <v>0</v>
      </c>
      <c r="K157" s="15" t="s">
        <v>28</v>
      </c>
    </row>
    <row r="158" spans="1:11" ht="14.25" hidden="1" customHeight="1">
      <c r="A158" s="7" t="s">
        <v>359</v>
      </c>
      <c r="B158" s="8" t="s">
        <v>360</v>
      </c>
      <c r="C158" s="9" t="s">
        <v>361</v>
      </c>
      <c r="D158" s="16" t="s">
        <v>52</v>
      </c>
      <c r="E158" s="82">
        <v>267.89999999999998</v>
      </c>
      <c r="F158" s="83">
        <v>267.89999999999998</v>
      </c>
      <c r="G158" s="82">
        <v>270.8</v>
      </c>
      <c r="H158" s="83">
        <v>228.8</v>
      </c>
      <c r="I158" s="82">
        <v>228.8</v>
      </c>
      <c r="J158" s="83">
        <v>228.8</v>
      </c>
      <c r="K158" s="11" t="s">
        <v>28</v>
      </c>
    </row>
    <row r="159" spans="1:11" ht="14.25" hidden="1" customHeight="1">
      <c r="A159" s="12" t="s">
        <v>362</v>
      </c>
      <c r="B159" s="7" t="s">
        <v>363</v>
      </c>
      <c r="C159" s="9" t="s">
        <v>364</v>
      </c>
      <c r="D159" s="16" t="s">
        <v>48</v>
      </c>
      <c r="E159" s="88">
        <v>12538.6</v>
      </c>
      <c r="F159" s="82">
        <v>12538.6</v>
      </c>
      <c r="G159" s="83">
        <v>2087.3000000000002</v>
      </c>
      <c r="H159" s="82">
        <v>2087.3000000000002</v>
      </c>
      <c r="I159" s="83">
        <v>2087.3000000000002</v>
      </c>
      <c r="J159" s="82">
        <v>2087.3000000000002</v>
      </c>
      <c r="K159" s="15" t="s">
        <v>28</v>
      </c>
    </row>
    <row r="160" spans="1:11" ht="15.15" hidden="1" customHeight="1">
      <c r="A160" s="7" t="s">
        <v>365</v>
      </c>
      <c r="B160" s="8" t="s">
        <v>366</v>
      </c>
      <c r="C160" s="9" t="s">
        <v>367</v>
      </c>
      <c r="D160" s="16" t="s">
        <v>67</v>
      </c>
      <c r="E160" s="82">
        <v>2831.4</v>
      </c>
      <c r="F160" s="83">
        <v>2651.5</v>
      </c>
      <c r="G160" s="82">
        <v>2155</v>
      </c>
      <c r="H160" s="83">
        <v>2155</v>
      </c>
      <c r="I160" s="82">
        <v>2155</v>
      </c>
      <c r="J160" s="83">
        <v>2155</v>
      </c>
      <c r="K160" s="11" t="s">
        <v>28</v>
      </c>
    </row>
    <row r="161" spans="1:11" ht="14.25" hidden="1" customHeight="1">
      <c r="A161" s="34" t="s">
        <v>368</v>
      </c>
      <c r="B161" s="34" t="s">
        <v>369</v>
      </c>
      <c r="C161" s="35" t="s">
        <v>370</v>
      </c>
      <c r="D161" s="16" t="s">
        <v>48</v>
      </c>
      <c r="E161" s="79">
        <v>392.7</v>
      </c>
      <c r="F161" s="79">
        <v>392.7</v>
      </c>
      <c r="G161" s="79">
        <v>0</v>
      </c>
      <c r="H161" s="79">
        <v>0</v>
      </c>
      <c r="I161" s="79">
        <v>0</v>
      </c>
      <c r="J161" s="79">
        <v>0</v>
      </c>
      <c r="K161" s="28" t="s">
        <v>28</v>
      </c>
    </row>
    <row r="162" spans="1:11" ht="14.25" hidden="1" customHeight="1">
      <c r="A162" s="29"/>
      <c r="B162" s="29"/>
      <c r="C162" s="29"/>
      <c r="D162" s="21" t="s">
        <v>28</v>
      </c>
      <c r="E162" s="85"/>
      <c r="F162" s="85"/>
      <c r="G162" s="85"/>
      <c r="H162" s="85"/>
      <c r="I162" s="85"/>
      <c r="J162" s="85"/>
      <c r="K162" s="29"/>
    </row>
    <row r="163" spans="1:11" ht="27.6" hidden="1" customHeight="1">
      <c r="A163" s="18" t="s">
        <v>371</v>
      </c>
      <c r="B163" s="7" t="s">
        <v>270</v>
      </c>
      <c r="C163" s="9" t="s">
        <v>372</v>
      </c>
      <c r="D163" s="16" t="s">
        <v>67</v>
      </c>
      <c r="E163" s="87">
        <v>563.5</v>
      </c>
      <c r="F163" s="82">
        <v>563.5</v>
      </c>
      <c r="G163" s="84">
        <v>0</v>
      </c>
      <c r="H163" s="82">
        <v>0</v>
      </c>
      <c r="I163" s="84">
        <v>0</v>
      </c>
      <c r="J163" s="82">
        <v>0</v>
      </c>
      <c r="K163" s="15" t="s">
        <v>28</v>
      </c>
    </row>
    <row r="164" spans="1:11" ht="14.25" hidden="1" customHeight="1">
      <c r="A164" s="7" t="s">
        <v>373</v>
      </c>
      <c r="B164" s="8" t="s">
        <v>374</v>
      </c>
      <c r="C164" s="9" t="s">
        <v>375</v>
      </c>
      <c r="D164" s="16" t="s">
        <v>52</v>
      </c>
      <c r="E164" s="95">
        <v>18.899999999999999</v>
      </c>
      <c r="F164" s="83">
        <v>18.899999999999999</v>
      </c>
      <c r="G164" s="95">
        <v>6</v>
      </c>
      <c r="H164" s="83">
        <v>6</v>
      </c>
      <c r="I164" s="95">
        <v>6</v>
      </c>
      <c r="J164" s="83">
        <v>6</v>
      </c>
      <c r="K164" s="11" t="s">
        <v>28</v>
      </c>
    </row>
    <row r="165" spans="1:11" ht="15.15" hidden="1" customHeight="1">
      <c r="A165" s="12" t="s">
        <v>376</v>
      </c>
      <c r="B165" s="7" t="s">
        <v>377</v>
      </c>
      <c r="C165" s="13" t="s">
        <v>378</v>
      </c>
      <c r="D165" s="97" t="s">
        <v>28</v>
      </c>
      <c r="E165" s="99">
        <f>+E166+E168</f>
        <v>30638.400000000001</v>
      </c>
      <c r="F165" s="99">
        <f t="shared" ref="F165:J165" si="22">+F166+F168</f>
        <v>30433.7</v>
      </c>
      <c r="G165" s="99">
        <f t="shared" si="22"/>
        <v>23182.6</v>
      </c>
      <c r="H165" s="99">
        <f t="shared" si="22"/>
        <v>23182.6</v>
      </c>
      <c r="I165" s="99">
        <f t="shared" si="22"/>
        <v>23182.6</v>
      </c>
      <c r="J165" s="99">
        <f t="shared" si="22"/>
        <v>23182.6</v>
      </c>
      <c r="K165" s="15" t="s">
        <v>28</v>
      </c>
    </row>
    <row r="166" spans="1:11" ht="15.15" hidden="1" customHeight="1">
      <c r="A166" s="34" t="s">
        <v>379</v>
      </c>
      <c r="B166" s="34" t="s">
        <v>97</v>
      </c>
      <c r="C166" s="35" t="s">
        <v>380</v>
      </c>
      <c r="D166" s="16" t="s">
        <v>98</v>
      </c>
      <c r="E166" s="80">
        <v>30546.9</v>
      </c>
      <c r="F166" s="80">
        <v>30342.2</v>
      </c>
      <c r="G166" s="80">
        <v>23182.6</v>
      </c>
      <c r="H166" s="80">
        <v>23182.6</v>
      </c>
      <c r="I166" s="80">
        <v>23182.6</v>
      </c>
      <c r="J166" s="80">
        <v>23182.6</v>
      </c>
      <c r="K166" s="28" t="s">
        <v>28</v>
      </c>
    </row>
    <row r="167" spans="1:11" ht="14.25" hidden="1" customHeight="1">
      <c r="A167" s="67"/>
      <c r="B167" s="67"/>
      <c r="C167" s="65"/>
      <c r="D167" s="16" t="s">
        <v>99</v>
      </c>
      <c r="E167" s="81"/>
      <c r="F167" s="81"/>
      <c r="G167" s="81"/>
      <c r="H167" s="81"/>
      <c r="I167" s="81"/>
      <c r="J167" s="81"/>
      <c r="K167" s="63"/>
    </row>
    <row r="168" spans="1:11" ht="14.25" hidden="1" customHeight="1">
      <c r="A168" s="34" t="s">
        <v>381</v>
      </c>
      <c r="B168" s="34" t="s">
        <v>382</v>
      </c>
      <c r="C168" s="35" t="s">
        <v>383</v>
      </c>
      <c r="D168" s="16" t="s">
        <v>384</v>
      </c>
      <c r="E168" s="79">
        <v>91.5</v>
      </c>
      <c r="F168" s="79">
        <v>91.5</v>
      </c>
      <c r="G168" s="79">
        <v>0</v>
      </c>
      <c r="H168" s="79">
        <v>0</v>
      </c>
      <c r="I168" s="79">
        <v>0</v>
      </c>
      <c r="J168" s="79">
        <v>0</v>
      </c>
      <c r="K168" s="28" t="s">
        <v>28</v>
      </c>
    </row>
    <row r="169" spans="1:11" ht="14.25" hidden="1" customHeight="1">
      <c r="A169" s="67"/>
      <c r="B169" s="67"/>
      <c r="C169" s="65"/>
      <c r="D169" s="21" t="s">
        <v>28</v>
      </c>
      <c r="E169" s="81"/>
      <c r="F169" s="81"/>
      <c r="G169" s="81"/>
      <c r="H169" s="81"/>
      <c r="I169" s="81"/>
      <c r="J169" s="81"/>
      <c r="K169" s="63"/>
    </row>
    <row r="170" spans="1:11" ht="7.65" hidden="1" customHeight="1">
      <c r="A170" s="2" t="s">
        <v>14</v>
      </c>
      <c r="B170" s="5" t="s">
        <v>15</v>
      </c>
      <c r="C170" s="2" t="s">
        <v>16</v>
      </c>
      <c r="D170" s="4" t="s">
        <v>17</v>
      </c>
      <c r="E170" s="89" t="s">
        <v>18</v>
      </c>
      <c r="F170" s="91" t="s">
        <v>19</v>
      </c>
      <c r="G170" s="89" t="s">
        <v>20</v>
      </c>
      <c r="H170" s="91" t="s">
        <v>21</v>
      </c>
      <c r="I170" s="89" t="s">
        <v>22</v>
      </c>
      <c r="J170" s="91" t="s">
        <v>23</v>
      </c>
      <c r="K170" s="2" t="s">
        <v>24</v>
      </c>
    </row>
    <row r="171" spans="1:11" ht="14.4" hidden="1" customHeight="1">
      <c r="A171" s="12" t="s">
        <v>385</v>
      </c>
      <c r="B171" s="7" t="s">
        <v>386</v>
      </c>
      <c r="C171" s="13" t="s">
        <v>387</v>
      </c>
      <c r="D171" s="14" t="s">
        <v>28</v>
      </c>
      <c r="E171" s="102">
        <f>+E172+E174</f>
        <v>3017.8</v>
      </c>
      <c r="F171" s="102">
        <f t="shared" ref="F171:J171" si="23">+F172+F174</f>
        <v>3017.7</v>
      </c>
      <c r="G171" s="102">
        <f t="shared" si="23"/>
        <v>2583.5</v>
      </c>
      <c r="H171" s="102">
        <f t="shared" si="23"/>
        <v>2583.5</v>
      </c>
      <c r="I171" s="102">
        <f t="shared" si="23"/>
        <v>2583.5</v>
      </c>
      <c r="J171" s="102">
        <f t="shared" si="23"/>
        <v>2583.5</v>
      </c>
      <c r="K171" s="15" t="s">
        <v>28</v>
      </c>
    </row>
    <row r="172" spans="1:11" ht="15.15" hidden="1" customHeight="1">
      <c r="A172" s="7" t="s">
        <v>388</v>
      </c>
      <c r="B172" s="8" t="s">
        <v>389</v>
      </c>
      <c r="C172" s="9" t="s">
        <v>390</v>
      </c>
      <c r="D172" s="20" t="s">
        <v>28</v>
      </c>
      <c r="E172" s="105">
        <f>+E173</f>
        <v>948.3</v>
      </c>
      <c r="F172" s="105">
        <f t="shared" ref="F172:J172" si="24">+F173</f>
        <v>948.3</v>
      </c>
      <c r="G172" s="105">
        <f t="shared" si="24"/>
        <v>922</v>
      </c>
      <c r="H172" s="105">
        <f t="shared" si="24"/>
        <v>922</v>
      </c>
      <c r="I172" s="105">
        <f t="shared" si="24"/>
        <v>922</v>
      </c>
      <c r="J172" s="105">
        <f t="shared" si="24"/>
        <v>922</v>
      </c>
      <c r="K172" s="11" t="s">
        <v>28</v>
      </c>
    </row>
    <row r="173" spans="1:11" ht="14.25" hidden="1" customHeight="1">
      <c r="A173" s="12" t="s">
        <v>391</v>
      </c>
      <c r="B173" s="7" t="s">
        <v>392</v>
      </c>
      <c r="C173" s="9" t="s">
        <v>393</v>
      </c>
      <c r="D173" s="19" t="s">
        <v>53</v>
      </c>
      <c r="E173" s="88">
        <v>948.3</v>
      </c>
      <c r="F173" s="82">
        <v>948.3</v>
      </c>
      <c r="G173" s="83">
        <v>922</v>
      </c>
      <c r="H173" s="82">
        <v>922</v>
      </c>
      <c r="I173" s="83">
        <v>922</v>
      </c>
      <c r="J173" s="82">
        <v>922</v>
      </c>
      <c r="K173" s="15" t="s">
        <v>28</v>
      </c>
    </row>
    <row r="174" spans="1:11" ht="14.25" hidden="1" customHeight="1">
      <c r="A174" s="7" t="s">
        <v>394</v>
      </c>
      <c r="B174" s="8" t="s">
        <v>109</v>
      </c>
      <c r="C174" s="9" t="s">
        <v>395</v>
      </c>
      <c r="D174" s="20" t="s">
        <v>28</v>
      </c>
      <c r="E174" s="105">
        <f>+E175+E176+E177</f>
        <v>2069.5</v>
      </c>
      <c r="F174" s="105">
        <f t="shared" ref="F174:J174" si="25">+F175+F176+F177</f>
        <v>2069.4</v>
      </c>
      <c r="G174" s="105">
        <f t="shared" si="25"/>
        <v>1661.5</v>
      </c>
      <c r="H174" s="105">
        <f t="shared" si="25"/>
        <v>1661.5</v>
      </c>
      <c r="I174" s="105">
        <f t="shared" si="25"/>
        <v>1661.5</v>
      </c>
      <c r="J174" s="105">
        <f t="shared" si="25"/>
        <v>1661.5</v>
      </c>
      <c r="K174" s="11" t="s">
        <v>28</v>
      </c>
    </row>
    <row r="175" spans="1:11" ht="15.15" hidden="1" customHeight="1">
      <c r="A175" s="12" t="s">
        <v>396</v>
      </c>
      <c r="B175" s="7" t="s">
        <v>397</v>
      </c>
      <c r="C175" s="9" t="s">
        <v>398</v>
      </c>
      <c r="D175" s="19" t="s">
        <v>246</v>
      </c>
      <c r="E175" s="88">
        <v>36.299999999999997</v>
      </c>
      <c r="F175" s="82">
        <v>36.299999999999997</v>
      </c>
      <c r="G175" s="83">
        <v>35</v>
      </c>
      <c r="H175" s="82">
        <v>35</v>
      </c>
      <c r="I175" s="83">
        <v>35</v>
      </c>
      <c r="J175" s="82">
        <v>35</v>
      </c>
      <c r="K175" s="15" t="s">
        <v>28</v>
      </c>
    </row>
    <row r="176" spans="1:11" ht="14.25" hidden="1" customHeight="1">
      <c r="A176" s="7" t="s">
        <v>399</v>
      </c>
      <c r="B176" s="8" t="s">
        <v>286</v>
      </c>
      <c r="C176" s="9" t="s">
        <v>400</v>
      </c>
      <c r="D176" s="16" t="s">
        <v>48</v>
      </c>
      <c r="E176" s="82">
        <v>187.7</v>
      </c>
      <c r="F176" s="83">
        <v>187.7</v>
      </c>
      <c r="G176" s="82">
        <v>15</v>
      </c>
      <c r="H176" s="83">
        <v>15</v>
      </c>
      <c r="I176" s="82">
        <v>15</v>
      </c>
      <c r="J176" s="83">
        <v>15</v>
      </c>
      <c r="K176" s="11" t="s">
        <v>28</v>
      </c>
    </row>
    <row r="177" spans="1:11" ht="14.25" hidden="1" customHeight="1">
      <c r="A177" s="34" t="s">
        <v>401</v>
      </c>
      <c r="B177" s="34" t="s">
        <v>116</v>
      </c>
      <c r="C177" s="35" t="s">
        <v>402</v>
      </c>
      <c r="D177" s="16" t="s">
        <v>31</v>
      </c>
      <c r="E177" s="79">
        <v>1845.5</v>
      </c>
      <c r="F177" s="79">
        <v>1845.4</v>
      </c>
      <c r="G177" s="79">
        <v>1611.5</v>
      </c>
      <c r="H177" s="79">
        <v>1611.5</v>
      </c>
      <c r="I177" s="79">
        <v>1611.5</v>
      </c>
      <c r="J177" s="79">
        <v>1611.5</v>
      </c>
      <c r="K177" s="28" t="s">
        <v>28</v>
      </c>
    </row>
    <row r="178" spans="1:11" ht="14.25" hidden="1" customHeight="1">
      <c r="A178" s="29"/>
      <c r="B178" s="29"/>
      <c r="C178" s="29"/>
      <c r="D178" s="16" t="s">
        <v>114</v>
      </c>
      <c r="E178" s="86"/>
      <c r="F178" s="86"/>
      <c r="G178" s="86"/>
      <c r="H178" s="86"/>
      <c r="I178" s="86"/>
      <c r="J178" s="86"/>
      <c r="K178" s="29"/>
    </row>
    <row r="179" spans="1:11" ht="14.25" hidden="1" customHeight="1">
      <c r="A179" s="18" t="s">
        <v>403</v>
      </c>
      <c r="B179" s="7" t="s">
        <v>404</v>
      </c>
      <c r="C179" s="13" t="s">
        <v>405</v>
      </c>
      <c r="D179" s="97" t="s">
        <v>28</v>
      </c>
      <c r="E179" s="99">
        <f>+E180</f>
        <v>1067.2</v>
      </c>
      <c r="F179" s="99">
        <f t="shared" ref="F179:J180" si="26">+F180</f>
        <v>1067.2</v>
      </c>
      <c r="G179" s="99">
        <f t="shared" si="26"/>
        <v>964.6</v>
      </c>
      <c r="H179" s="99">
        <f t="shared" si="26"/>
        <v>964.6</v>
      </c>
      <c r="I179" s="99">
        <f t="shared" si="26"/>
        <v>964.6</v>
      </c>
      <c r="J179" s="99">
        <f t="shared" si="26"/>
        <v>964.6</v>
      </c>
      <c r="K179" s="15" t="s">
        <v>28</v>
      </c>
    </row>
    <row r="180" spans="1:11" ht="21.9" hidden="1" customHeight="1">
      <c r="A180" s="7" t="s">
        <v>406</v>
      </c>
      <c r="B180" s="8" t="s">
        <v>122</v>
      </c>
      <c r="C180" s="9" t="s">
        <v>407</v>
      </c>
      <c r="D180" s="20" t="s">
        <v>28</v>
      </c>
      <c r="E180" s="104">
        <f>+E181</f>
        <v>1067.2</v>
      </c>
      <c r="F180" s="104">
        <f t="shared" si="26"/>
        <v>1067.2</v>
      </c>
      <c r="G180" s="104">
        <f t="shared" si="26"/>
        <v>964.6</v>
      </c>
      <c r="H180" s="104">
        <f t="shared" si="26"/>
        <v>964.6</v>
      </c>
      <c r="I180" s="104">
        <f t="shared" si="26"/>
        <v>964.6</v>
      </c>
      <c r="J180" s="104">
        <f t="shared" si="26"/>
        <v>964.6</v>
      </c>
      <c r="K180" s="11" t="s">
        <v>28</v>
      </c>
    </row>
    <row r="181" spans="1:11" ht="14.25" hidden="1" customHeight="1">
      <c r="A181" s="12" t="s">
        <v>408</v>
      </c>
      <c r="B181" s="7" t="s">
        <v>296</v>
      </c>
      <c r="C181" s="9" t="s">
        <v>409</v>
      </c>
      <c r="D181" s="19" t="s">
        <v>298</v>
      </c>
      <c r="E181" s="88">
        <v>1067.2</v>
      </c>
      <c r="F181" s="82">
        <v>1067.2</v>
      </c>
      <c r="G181" s="83">
        <v>964.6</v>
      </c>
      <c r="H181" s="82">
        <v>964.6</v>
      </c>
      <c r="I181" s="83">
        <v>964.6</v>
      </c>
      <c r="J181" s="82">
        <v>964.6</v>
      </c>
      <c r="K181" s="15" t="s">
        <v>28</v>
      </c>
    </row>
    <row r="182" spans="1:11" ht="14.25" hidden="1" customHeight="1">
      <c r="A182" s="7" t="s">
        <v>410</v>
      </c>
      <c r="B182" s="8" t="s">
        <v>411</v>
      </c>
      <c r="C182" s="9" t="s">
        <v>412</v>
      </c>
      <c r="D182" s="10" t="s">
        <v>28</v>
      </c>
      <c r="E182" s="100">
        <f>+E183</f>
        <v>2933.3</v>
      </c>
      <c r="F182" s="100">
        <f t="shared" ref="F182:J183" si="27">+F183</f>
        <v>2933.3</v>
      </c>
      <c r="G182" s="100">
        <f t="shared" si="27"/>
        <v>804.19999999999993</v>
      </c>
      <c r="H182" s="100">
        <f t="shared" si="27"/>
        <v>804.19999999999993</v>
      </c>
      <c r="I182" s="100">
        <f t="shared" si="27"/>
        <v>804.19999999999993</v>
      </c>
      <c r="J182" s="100">
        <f t="shared" si="27"/>
        <v>804.19999999999993</v>
      </c>
      <c r="K182" s="11" t="s">
        <v>28</v>
      </c>
    </row>
    <row r="183" spans="1:11" ht="15.15" hidden="1" customHeight="1">
      <c r="A183" s="12" t="s">
        <v>413</v>
      </c>
      <c r="B183" s="7" t="s">
        <v>173</v>
      </c>
      <c r="C183" s="13" t="s">
        <v>414</v>
      </c>
      <c r="D183" s="97" t="s">
        <v>28</v>
      </c>
      <c r="E183" s="103">
        <f>+E184</f>
        <v>2933.3</v>
      </c>
      <c r="F183" s="103">
        <f t="shared" si="27"/>
        <v>2933.3</v>
      </c>
      <c r="G183" s="103">
        <f t="shared" si="27"/>
        <v>804.19999999999993</v>
      </c>
      <c r="H183" s="103">
        <f t="shared" si="27"/>
        <v>804.19999999999993</v>
      </c>
      <c r="I183" s="103">
        <f t="shared" si="27"/>
        <v>804.19999999999993</v>
      </c>
      <c r="J183" s="103">
        <f t="shared" si="27"/>
        <v>804.19999999999993</v>
      </c>
      <c r="K183" s="15" t="s">
        <v>28</v>
      </c>
    </row>
    <row r="184" spans="1:11" ht="14.25" hidden="1" customHeight="1">
      <c r="A184" s="7" t="s">
        <v>415</v>
      </c>
      <c r="B184" s="8" t="s">
        <v>416</v>
      </c>
      <c r="C184" s="9" t="s">
        <v>417</v>
      </c>
      <c r="D184" s="20" t="s">
        <v>28</v>
      </c>
      <c r="E184" s="104">
        <f>+E185+E186+E187+E188+E189+E190+E191+E192</f>
        <v>2933.3</v>
      </c>
      <c r="F184" s="104">
        <f t="shared" ref="F184:J184" si="28">+F185+F186+F187+F188+F189+F190+F191+F192</f>
        <v>2933.3</v>
      </c>
      <c r="G184" s="104">
        <f t="shared" si="28"/>
        <v>804.19999999999993</v>
      </c>
      <c r="H184" s="104">
        <f t="shared" si="28"/>
        <v>804.19999999999993</v>
      </c>
      <c r="I184" s="104">
        <f t="shared" si="28"/>
        <v>804.19999999999993</v>
      </c>
      <c r="J184" s="104">
        <f t="shared" si="28"/>
        <v>804.19999999999993</v>
      </c>
      <c r="K184" s="11" t="s">
        <v>28</v>
      </c>
    </row>
    <row r="185" spans="1:11" ht="15.15" hidden="1" customHeight="1">
      <c r="A185" s="12" t="s">
        <v>418</v>
      </c>
      <c r="B185" s="7" t="s">
        <v>308</v>
      </c>
      <c r="C185" s="9" t="s">
        <v>419</v>
      </c>
      <c r="D185" s="19" t="s">
        <v>71</v>
      </c>
      <c r="E185" s="88">
        <v>597.5</v>
      </c>
      <c r="F185" s="82">
        <v>597.5</v>
      </c>
      <c r="G185" s="83">
        <v>291.60000000000002</v>
      </c>
      <c r="H185" s="82">
        <v>291.60000000000002</v>
      </c>
      <c r="I185" s="83">
        <v>291.60000000000002</v>
      </c>
      <c r="J185" s="82">
        <v>291.60000000000002</v>
      </c>
      <c r="K185" s="15" t="s">
        <v>28</v>
      </c>
    </row>
    <row r="186" spans="1:11" ht="15.15" hidden="1" customHeight="1">
      <c r="A186" s="7" t="s">
        <v>420</v>
      </c>
      <c r="B186" s="8" t="s">
        <v>311</v>
      </c>
      <c r="C186" s="9" t="s">
        <v>421</v>
      </c>
      <c r="D186" s="16" t="s">
        <v>38</v>
      </c>
      <c r="E186" s="82">
        <v>147.30000000000001</v>
      </c>
      <c r="F186" s="83">
        <v>147.30000000000001</v>
      </c>
      <c r="G186" s="82">
        <v>123.7</v>
      </c>
      <c r="H186" s="83">
        <v>123.7</v>
      </c>
      <c r="I186" s="82">
        <v>123.7</v>
      </c>
      <c r="J186" s="83">
        <v>123.7</v>
      </c>
      <c r="K186" s="11" t="s">
        <v>28</v>
      </c>
    </row>
    <row r="187" spans="1:11" ht="15.15" hidden="1" customHeight="1">
      <c r="A187" s="12" t="s">
        <v>422</v>
      </c>
      <c r="B187" s="7" t="s">
        <v>314</v>
      </c>
      <c r="C187" s="9" t="s">
        <v>423</v>
      </c>
      <c r="D187" s="16" t="s">
        <v>38</v>
      </c>
      <c r="E187" s="88">
        <v>223</v>
      </c>
      <c r="F187" s="82">
        <v>223</v>
      </c>
      <c r="G187" s="83">
        <v>161</v>
      </c>
      <c r="H187" s="82">
        <v>161</v>
      </c>
      <c r="I187" s="83">
        <v>161</v>
      </c>
      <c r="J187" s="82">
        <v>161</v>
      </c>
      <c r="K187" s="15" t="s">
        <v>28</v>
      </c>
    </row>
    <row r="188" spans="1:11" ht="15.15" hidden="1" customHeight="1">
      <c r="A188" s="7" t="s">
        <v>424</v>
      </c>
      <c r="B188" s="8" t="s">
        <v>317</v>
      </c>
      <c r="C188" s="9" t="s">
        <v>425</v>
      </c>
      <c r="D188" s="16" t="s">
        <v>38</v>
      </c>
      <c r="E188" s="82">
        <v>235.2</v>
      </c>
      <c r="F188" s="83">
        <v>235.2</v>
      </c>
      <c r="G188" s="82">
        <v>182.9</v>
      </c>
      <c r="H188" s="83">
        <v>182.9</v>
      </c>
      <c r="I188" s="82">
        <v>182.9</v>
      </c>
      <c r="J188" s="83">
        <v>182.9</v>
      </c>
      <c r="K188" s="11" t="s">
        <v>28</v>
      </c>
    </row>
    <row r="189" spans="1:11" ht="15.15" hidden="1" customHeight="1">
      <c r="A189" s="12" t="s">
        <v>426</v>
      </c>
      <c r="B189" s="7" t="s">
        <v>427</v>
      </c>
      <c r="C189" s="9" t="s">
        <v>428</v>
      </c>
      <c r="D189" s="16" t="s">
        <v>67</v>
      </c>
      <c r="E189" s="88">
        <v>4.9000000000000004</v>
      </c>
      <c r="F189" s="82">
        <v>4.9000000000000004</v>
      </c>
      <c r="G189" s="83">
        <v>0</v>
      </c>
      <c r="H189" s="82">
        <v>0</v>
      </c>
      <c r="I189" s="92">
        <v>0</v>
      </c>
      <c r="J189" s="82">
        <v>0</v>
      </c>
      <c r="K189" s="22" t="s">
        <v>28</v>
      </c>
    </row>
    <row r="190" spans="1:11" ht="15.15" hidden="1" customHeight="1">
      <c r="A190" s="7" t="s">
        <v>429</v>
      </c>
      <c r="B190" s="23" t="s">
        <v>430</v>
      </c>
      <c r="C190" s="9" t="s">
        <v>431</v>
      </c>
      <c r="D190" s="16" t="s">
        <v>67</v>
      </c>
      <c r="E190" s="82">
        <v>1381.9</v>
      </c>
      <c r="F190" s="92">
        <v>1381.9</v>
      </c>
      <c r="G190" s="82">
        <v>0</v>
      </c>
      <c r="H190" s="93">
        <v>0</v>
      </c>
      <c r="I190" s="94">
        <v>0</v>
      </c>
      <c r="J190" s="82">
        <v>0</v>
      </c>
      <c r="K190" s="24" t="s">
        <v>28</v>
      </c>
    </row>
    <row r="191" spans="1:11" ht="15.15" hidden="1" customHeight="1">
      <c r="A191" s="7" t="s">
        <v>432</v>
      </c>
      <c r="B191" s="25" t="s">
        <v>320</v>
      </c>
      <c r="C191" s="9" t="s">
        <v>433</v>
      </c>
      <c r="D191" s="16" t="s">
        <v>187</v>
      </c>
      <c r="E191" s="82">
        <v>47.5</v>
      </c>
      <c r="F191" s="94">
        <v>47.5</v>
      </c>
      <c r="G191" s="82">
        <v>0</v>
      </c>
      <c r="H191" s="94">
        <v>0</v>
      </c>
      <c r="I191" s="94">
        <v>0</v>
      </c>
      <c r="J191" s="94">
        <v>0</v>
      </c>
      <c r="K191" s="24" t="s">
        <v>28</v>
      </c>
    </row>
    <row r="192" spans="1:11" ht="15.15" hidden="1" customHeight="1">
      <c r="A192" s="25" t="s">
        <v>434</v>
      </c>
      <c r="B192" s="25" t="s">
        <v>435</v>
      </c>
      <c r="C192" s="26" t="s">
        <v>436</v>
      </c>
      <c r="D192" s="16" t="s">
        <v>38</v>
      </c>
      <c r="E192" s="94">
        <v>296</v>
      </c>
      <c r="F192" s="94">
        <v>296</v>
      </c>
      <c r="G192" s="94">
        <v>45</v>
      </c>
      <c r="H192" s="94">
        <v>45</v>
      </c>
      <c r="I192" s="94">
        <v>45</v>
      </c>
      <c r="J192" s="94">
        <v>45</v>
      </c>
      <c r="K192" s="24" t="s">
        <v>28</v>
      </c>
    </row>
    <row r="193" spans="1:11" ht="15.15" hidden="1" customHeight="1">
      <c r="A193" s="30" t="s">
        <v>437</v>
      </c>
      <c r="B193" s="31"/>
      <c r="C193" s="31"/>
      <c r="D193" s="32"/>
      <c r="E193" s="109">
        <f>+E8+E95+E140</f>
        <v>738940.1</v>
      </c>
      <c r="F193" s="109">
        <f t="shared" ref="F193:J193" si="29">+F8+F95+F140</f>
        <v>697686.29999999993</v>
      </c>
      <c r="G193" s="109">
        <f t="shared" si="29"/>
        <v>504543.10000000003</v>
      </c>
      <c r="H193" s="109">
        <f t="shared" si="29"/>
        <v>468943.30000000005</v>
      </c>
      <c r="I193" s="109">
        <f t="shared" si="29"/>
        <v>466943.30000000005</v>
      </c>
      <c r="J193" s="109">
        <f t="shared" si="29"/>
        <v>466944.30000000005</v>
      </c>
      <c r="K193" s="27" t="s">
        <v>28</v>
      </c>
    </row>
    <row r="194" spans="1:11" ht="20.100000000000001" hidden="1" customHeight="1">
      <c r="A194" s="33" t="s">
        <v>438</v>
      </c>
      <c r="B194" s="33"/>
      <c r="C194" s="33"/>
      <c r="D194" s="33"/>
    </row>
    <row r="195" spans="1:11" ht="14.25" customHeight="1"/>
    <row r="196" spans="1:11">
      <c r="B196" s="134" t="s">
        <v>591</v>
      </c>
      <c r="C196" s="134"/>
      <c r="D196" s="134"/>
      <c r="E196" s="134"/>
      <c r="F196" s="134"/>
      <c r="G196" s="134"/>
      <c r="H196" s="134"/>
      <c r="I196" s="134"/>
    </row>
    <row r="197" spans="1:11">
      <c r="B197" s="134" t="s">
        <v>592</v>
      </c>
      <c r="C197" s="135"/>
      <c r="D197" s="135"/>
      <c r="E197" s="135"/>
      <c r="F197" s="135"/>
      <c r="G197" s="134"/>
      <c r="H197" s="136" t="s">
        <v>593</v>
      </c>
      <c r="I197" s="134"/>
    </row>
    <row r="308" s="42" customFormat="1"/>
    <row r="348" s="42" customFormat="1"/>
    <row r="380" spans="13:23">
      <c r="M380" s="1"/>
      <c r="N380" s="1"/>
      <c r="O380" s="1"/>
      <c r="P380" s="1"/>
      <c r="Q380" s="1"/>
      <c r="R380" s="1"/>
      <c r="S380" s="1"/>
      <c r="T380" s="1"/>
      <c r="U380" s="1"/>
      <c r="V380" s="1"/>
      <c r="W380" s="1"/>
    </row>
    <row r="381" spans="13:23" s="42" customFormat="1"/>
    <row r="382" spans="13:23">
      <c r="M382" s="1"/>
      <c r="N382" s="1"/>
      <c r="O382" s="1"/>
      <c r="P382" s="1"/>
      <c r="Q382" s="1"/>
      <c r="R382" s="1"/>
      <c r="S382" s="1"/>
      <c r="T382" s="1"/>
      <c r="U382" s="1"/>
      <c r="V382" s="1"/>
      <c r="W382" s="1"/>
    </row>
    <row r="383" spans="13:23">
      <c r="M383" s="1"/>
      <c r="N383" s="1"/>
      <c r="O383" s="1"/>
      <c r="P383" s="1"/>
      <c r="Q383" s="1"/>
      <c r="R383" s="1"/>
      <c r="S383" s="1"/>
      <c r="T383" s="1"/>
      <c r="U383" s="1"/>
      <c r="V383" s="1"/>
      <c r="W383" s="1"/>
    </row>
    <row r="384" spans="13:23">
      <c r="M384" s="1"/>
      <c r="N384" s="1"/>
      <c r="O384" s="1"/>
      <c r="P384" s="1"/>
      <c r="Q384" s="1"/>
      <c r="R384" s="1"/>
      <c r="S384" s="1"/>
      <c r="T384" s="1"/>
      <c r="U384" s="1"/>
      <c r="V384" s="1"/>
      <c r="W384" s="1"/>
    </row>
    <row r="385" spans="13:23">
      <c r="M385" s="1"/>
      <c r="N385" s="1"/>
      <c r="O385" s="1"/>
      <c r="P385" s="1"/>
      <c r="Q385" s="1"/>
      <c r="R385" s="1"/>
      <c r="S385" s="1"/>
      <c r="T385" s="1"/>
      <c r="U385" s="1"/>
      <c r="V385" s="1"/>
      <c r="W385" s="1"/>
    </row>
    <row r="386" spans="13:23">
      <c r="M386" s="1"/>
      <c r="N386" s="1"/>
      <c r="O386" s="1"/>
      <c r="P386" s="1"/>
      <c r="Q386" s="1"/>
      <c r="R386" s="1"/>
      <c r="S386" s="1"/>
      <c r="T386" s="1"/>
      <c r="U386" s="1"/>
      <c r="V386" s="1"/>
      <c r="W386" s="1"/>
    </row>
  </sheetData>
  <autoFilter ref="A7:K193"/>
  <mergeCells count="343">
    <mergeCell ref="A155:A156"/>
    <mergeCell ref="K168:K169"/>
    <mergeCell ref="J166:J167"/>
    <mergeCell ref="I166:I167"/>
    <mergeCell ref="H166:H167"/>
    <mergeCell ref="G166:G167"/>
    <mergeCell ref="F166:F167"/>
    <mergeCell ref="E166:E167"/>
    <mergeCell ref="C166:C167"/>
    <mergeCell ref="B166:B167"/>
    <mergeCell ref="A166:A167"/>
    <mergeCell ref="G155:G156"/>
    <mergeCell ref="F155:F156"/>
    <mergeCell ref="E155:E156"/>
    <mergeCell ref="C155:C156"/>
    <mergeCell ref="B155:B156"/>
    <mergeCell ref="C46:C47"/>
    <mergeCell ref="B46:B47"/>
    <mergeCell ref="A46:A47"/>
    <mergeCell ref="J92:J93"/>
    <mergeCell ref="I92:I93"/>
    <mergeCell ref="H92:H93"/>
    <mergeCell ref="G92:G93"/>
    <mergeCell ref="F92:F93"/>
    <mergeCell ref="E92:E93"/>
    <mergeCell ref="C92:C93"/>
    <mergeCell ref="B92:B93"/>
    <mergeCell ref="A92:A93"/>
    <mergeCell ref="C29:C31"/>
    <mergeCell ref="B29:B31"/>
    <mergeCell ref="A29:A31"/>
    <mergeCell ref="J36:J37"/>
    <mergeCell ref="I36:I37"/>
    <mergeCell ref="H36:H37"/>
    <mergeCell ref="G36:G37"/>
    <mergeCell ref="F36:F37"/>
    <mergeCell ref="E36:E37"/>
    <mergeCell ref="C36:C37"/>
    <mergeCell ref="B36:B37"/>
    <mergeCell ref="A36:A37"/>
    <mergeCell ref="A1:K1"/>
    <mergeCell ref="A2:K2"/>
    <mergeCell ref="A3:D3"/>
    <mergeCell ref="A4:C6"/>
    <mergeCell ref="D4:D6"/>
    <mergeCell ref="E4:J4"/>
    <mergeCell ref="K4:K6"/>
    <mergeCell ref="E5:F5"/>
    <mergeCell ref="G5:G6"/>
    <mergeCell ref="H5:H6"/>
    <mergeCell ref="I5:J5"/>
    <mergeCell ref="A10:A15"/>
    <mergeCell ref="B10:B15"/>
    <mergeCell ref="C10:C15"/>
    <mergeCell ref="E10:E15"/>
    <mergeCell ref="F10:F15"/>
    <mergeCell ref="G10:G15"/>
    <mergeCell ref="H10:H15"/>
    <mergeCell ref="I10:I15"/>
    <mergeCell ref="J10:J15"/>
    <mergeCell ref="K10:K15"/>
    <mergeCell ref="A17:A18"/>
    <mergeCell ref="B17:B18"/>
    <mergeCell ref="C17:C18"/>
    <mergeCell ref="E17:E18"/>
    <mergeCell ref="F17:F18"/>
    <mergeCell ref="G17:G18"/>
    <mergeCell ref="H17:H18"/>
    <mergeCell ref="I17:I18"/>
    <mergeCell ref="J17:J18"/>
    <mergeCell ref="K17:K18"/>
    <mergeCell ref="A19:A20"/>
    <mergeCell ref="B19:B20"/>
    <mergeCell ref="C19:C20"/>
    <mergeCell ref="E19:E20"/>
    <mergeCell ref="F19:F20"/>
    <mergeCell ref="G19:G20"/>
    <mergeCell ref="H19:H20"/>
    <mergeCell ref="I19:I20"/>
    <mergeCell ref="J19:J20"/>
    <mergeCell ref="K19:K20"/>
    <mergeCell ref="A21:A24"/>
    <mergeCell ref="B21:B24"/>
    <mergeCell ref="C21:C24"/>
    <mergeCell ref="E21:E24"/>
    <mergeCell ref="F21:F24"/>
    <mergeCell ref="G21:G24"/>
    <mergeCell ref="H21:H24"/>
    <mergeCell ref="I21:I24"/>
    <mergeCell ref="J21:J24"/>
    <mergeCell ref="K21:K24"/>
    <mergeCell ref="K29:K31"/>
    <mergeCell ref="A33:A35"/>
    <mergeCell ref="B33:B35"/>
    <mergeCell ref="C33:C35"/>
    <mergeCell ref="E33:E35"/>
    <mergeCell ref="F33:F35"/>
    <mergeCell ref="G33:G35"/>
    <mergeCell ref="H33:H35"/>
    <mergeCell ref="I33:I35"/>
    <mergeCell ref="J33:J35"/>
    <mergeCell ref="J29:J31"/>
    <mergeCell ref="I29:I31"/>
    <mergeCell ref="H29:H31"/>
    <mergeCell ref="G29:G31"/>
    <mergeCell ref="F29:F31"/>
    <mergeCell ref="E29:E31"/>
    <mergeCell ref="K33:K35"/>
    <mergeCell ref="K36:K37"/>
    <mergeCell ref="A40:A44"/>
    <mergeCell ref="B40:B44"/>
    <mergeCell ref="C40:C44"/>
    <mergeCell ref="E40:E44"/>
    <mergeCell ref="F40:F44"/>
    <mergeCell ref="G40:G44"/>
    <mergeCell ref="H40:H44"/>
    <mergeCell ref="I40:I44"/>
    <mergeCell ref="J40:J44"/>
    <mergeCell ref="K40:K44"/>
    <mergeCell ref="K46:K47"/>
    <mergeCell ref="A51:A52"/>
    <mergeCell ref="B51:B52"/>
    <mergeCell ref="C51:C52"/>
    <mergeCell ref="E51:E52"/>
    <mergeCell ref="F51:F52"/>
    <mergeCell ref="G51:G52"/>
    <mergeCell ref="H51:H52"/>
    <mergeCell ref="I51:I52"/>
    <mergeCell ref="J51:J52"/>
    <mergeCell ref="J46:J47"/>
    <mergeCell ref="I46:I47"/>
    <mergeCell ref="H46:H47"/>
    <mergeCell ref="G46:G47"/>
    <mergeCell ref="F46:F47"/>
    <mergeCell ref="E46:E47"/>
    <mergeCell ref="K51:K52"/>
    <mergeCell ref="A55:A56"/>
    <mergeCell ref="B55:B56"/>
    <mergeCell ref="C55:C56"/>
    <mergeCell ref="E55:E56"/>
    <mergeCell ref="F55:F56"/>
    <mergeCell ref="G55:G56"/>
    <mergeCell ref="H55:H56"/>
    <mergeCell ref="I55:I56"/>
    <mergeCell ref="J55:J56"/>
    <mergeCell ref="K55:K56"/>
    <mergeCell ref="A57:A58"/>
    <mergeCell ref="B57:B58"/>
    <mergeCell ref="C57:C58"/>
    <mergeCell ref="E57:E58"/>
    <mergeCell ref="F57:F58"/>
    <mergeCell ref="G57:G58"/>
    <mergeCell ref="H57:H58"/>
    <mergeCell ref="I57:I58"/>
    <mergeCell ref="J57:J58"/>
    <mergeCell ref="K57:K58"/>
    <mergeCell ref="A76:A78"/>
    <mergeCell ref="B76:B78"/>
    <mergeCell ref="C76:C78"/>
    <mergeCell ref="E76:E78"/>
    <mergeCell ref="F76:F78"/>
    <mergeCell ref="G76:G78"/>
    <mergeCell ref="H76:H78"/>
    <mergeCell ref="I76:I78"/>
    <mergeCell ref="J76:J78"/>
    <mergeCell ref="K76:K78"/>
    <mergeCell ref="A87:A88"/>
    <mergeCell ref="B87:B88"/>
    <mergeCell ref="C87:C88"/>
    <mergeCell ref="E87:E88"/>
    <mergeCell ref="F87:F88"/>
    <mergeCell ref="G87:G88"/>
    <mergeCell ref="H87:H88"/>
    <mergeCell ref="I87:I88"/>
    <mergeCell ref="J87:J88"/>
    <mergeCell ref="K87:K88"/>
    <mergeCell ref="A90:A91"/>
    <mergeCell ref="B90:B91"/>
    <mergeCell ref="C90:C91"/>
    <mergeCell ref="E90:E91"/>
    <mergeCell ref="F90:F91"/>
    <mergeCell ref="G90:G91"/>
    <mergeCell ref="H90:H91"/>
    <mergeCell ref="I90:I91"/>
    <mergeCell ref="J90:J91"/>
    <mergeCell ref="K90:K91"/>
    <mergeCell ref="K92:K93"/>
    <mergeCell ref="A97:A99"/>
    <mergeCell ref="B97:B99"/>
    <mergeCell ref="C97:C99"/>
    <mergeCell ref="E97:E99"/>
    <mergeCell ref="F97:F99"/>
    <mergeCell ref="G97:G99"/>
    <mergeCell ref="H97:H99"/>
    <mergeCell ref="I97:I99"/>
    <mergeCell ref="J97:J99"/>
    <mergeCell ref="K97:K99"/>
    <mergeCell ref="K102:K104"/>
    <mergeCell ref="A105:A106"/>
    <mergeCell ref="B105:B106"/>
    <mergeCell ref="C105:C106"/>
    <mergeCell ref="E105:E106"/>
    <mergeCell ref="F105:F106"/>
    <mergeCell ref="G105:G106"/>
    <mergeCell ref="H105:H106"/>
    <mergeCell ref="I105:I106"/>
    <mergeCell ref="J105:J106"/>
    <mergeCell ref="J102:J104"/>
    <mergeCell ref="I102:I104"/>
    <mergeCell ref="H102:H104"/>
    <mergeCell ref="G102:G104"/>
    <mergeCell ref="F102:F104"/>
    <mergeCell ref="E102:E104"/>
    <mergeCell ref="K105:K106"/>
    <mergeCell ref="K107:K108"/>
    <mergeCell ref="A111:A112"/>
    <mergeCell ref="B111:B112"/>
    <mergeCell ref="C111:C112"/>
    <mergeCell ref="E111:E112"/>
    <mergeCell ref="F111:F112"/>
    <mergeCell ref="G111:G112"/>
    <mergeCell ref="H111:H112"/>
    <mergeCell ref="I111:I112"/>
    <mergeCell ref="J111:J112"/>
    <mergeCell ref="J107:J108"/>
    <mergeCell ref="I107:I108"/>
    <mergeCell ref="H107:H108"/>
    <mergeCell ref="G107:G108"/>
    <mergeCell ref="F107:F108"/>
    <mergeCell ref="E107:E108"/>
    <mergeCell ref="K111:K112"/>
    <mergeCell ref="A115:A116"/>
    <mergeCell ref="B115:B116"/>
    <mergeCell ref="C115:C116"/>
    <mergeCell ref="E115:E116"/>
    <mergeCell ref="F115:F116"/>
    <mergeCell ref="G115:G116"/>
    <mergeCell ref="H115:H116"/>
    <mergeCell ref="I115:I116"/>
    <mergeCell ref="J115:J116"/>
    <mergeCell ref="K115:K116"/>
    <mergeCell ref="A117:A118"/>
    <mergeCell ref="B117:B118"/>
    <mergeCell ref="C117:C118"/>
    <mergeCell ref="E117:E118"/>
    <mergeCell ref="F117:F118"/>
    <mergeCell ref="G117:G118"/>
    <mergeCell ref="H117:H118"/>
    <mergeCell ref="I117:I118"/>
    <mergeCell ref="J117:J118"/>
    <mergeCell ref="C102:C104"/>
    <mergeCell ref="B102:B104"/>
    <mergeCell ref="A102:A104"/>
    <mergeCell ref="C107:C108"/>
    <mergeCell ref="B107:B108"/>
    <mergeCell ref="A107:A108"/>
    <mergeCell ref="K117:K118"/>
    <mergeCell ref="K126:K127"/>
    <mergeCell ref="A142:A144"/>
    <mergeCell ref="B142:B144"/>
    <mergeCell ref="C142:C144"/>
    <mergeCell ref="E142:E144"/>
    <mergeCell ref="F142:F144"/>
    <mergeCell ref="G142:G144"/>
    <mergeCell ref="H142:H144"/>
    <mergeCell ref="I142:I144"/>
    <mergeCell ref="J142:J144"/>
    <mergeCell ref="J126:J127"/>
    <mergeCell ref="I126:I127"/>
    <mergeCell ref="H126:H127"/>
    <mergeCell ref="G126:G127"/>
    <mergeCell ref="F126:F127"/>
    <mergeCell ref="E126:E127"/>
    <mergeCell ref="K142:K144"/>
    <mergeCell ref="A145:A146"/>
    <mergeCell ref="B145:B146"/>
    <mergeCell ref="C145:C146"/>
    <mergeCell ref="E145:E146"/>
    <mergeCell ref="F145:F146"/>
    <mergeCell ref="G145:G146"/>
    <mergeCell ref="H145:H146"/>
    <mergeCell ref="I145:I146"/>
    <mergeCell ref="J145:J146"/>
    <mergeCell ref="C126:C127"/>
    <mergeCell ref="B126:B127"/>
    <mergeCell ref="A126:A127"/>
    <mergeCell ref="K145:K146"/>
    <mergeCell ref="K150:K151"/>
    <mergeCell ref="A153:A154"/>
    <mergeCell ref="B153:B154"/>
    <mergeCell ref="C153:C154"/>
    <mergeCell ref="E153:E154"/>
    <mergeCell ref="F153:F154"/>
    <mergeCell ref="G153:G154"/>
    <mergeCell ref="H153:H154"/>
    <mergeCell ref="I153:I154"/>
    <mergeCell ref="J153:J154"/>
    <mergeCell ref="J150:J151"/>
    <mergeCell ref="I150:I151"/>
    <mergeCell ref="H150:H151"/>
    <mergeCell ref="G150:G151"/>
    <mergeCell ref="F150:F151"/>
    <mergeCell ref="E150:E151"/>
    <mergeCell ref="K153:K154"/>
    <mergeCell ref="K155:K156"/>
    <mergeCell ref="A161:A162"/>
    <mergeCell ref="B161:B162"/>
    <mergeCell ref="C161:C162"/>
    <mergeCell ref="E161:E162"/>
    <mergeCell ref="F161:F162"/>
    <mergeCell ref="G161:G162"/>
    <mergeCell ref="H161:H162"/>
    <mergeCell ref="I161:I162"/>
    <mergeCell ref="J161:J162"/>
    <mergeCell ref="C150:C151"/>
    <mergeCell ref="B150:B151"/>
    <mergeCell ref="A150:A151"/>
    <mergeCell ref="J155:J156"/>
    <mergeCell ref="I155:I156"/>
    <mergeCell ref="H155:H156"/>
    <mergeCell ref="K161:K162"/>
    <mergeCell ref="K166:K167"/>
    <mergeCell ref="A168:A169"/>
    <mergeCell ref="B168:B169"/>
    <mergeCell ref="C168:C169"/>
    <mergeCell ref="E168:E169"/>
    <mergeCell ref="F168:F169"/>
    <mergeCell ref="G168:G169"/>
    <mergeCell ref="H168:H169"/>
    <mergeCell ref="I168:I169"/>
    <mergeCell ref="J168:J169"/>
    <mergeCell ref="K177:K178"/>
    <mergeCell ref="A193:D193"/>
    <mergeCell ref="A194:D194"/>
    <mergeCell ref="A177:A178"/>
    <mergeCell ref="B177:B178"/>
    <mergeCell ref="C177:C178"/>
    <mergeCell ref="E177:E178"/>
    <mergeCell ref="F177:F178"/>
    <mergeCell ref="G177:G178"/>
    <mergeCell ref="H177:H178"/>
    <mergeCell ref="I177:I178"/>
    <mergeCell ref="J177:J178"/>
  </mergeCells>
  <pageMargins left="0.18055555555555555" right="0.18055555555555555" top="0.72222222222222221" bottom="0.18055555555555555" header="0.3" footer="0.3"/>
  <pageSetup paperSize="9" orientation="landscape" r:id="rId1"/>
</worksheet>
</file>

<file path=xl/worksheets/sheet2.xml><?xml version="1.0" encoding="utf-8"?>
<worksheet xmlns="http://schemas.openxmlformats.org/spreadsheetml/2006/main" xmlns:r="http://schemas.openxmlformats.org/officeDocument/2006/relationships">
  <dimension ref="A4:K388"/>
  <sheetViews>
    <sheetView workbookViewId="0">
      <selection activeCell="E388" sqref="E388:J388"/>
    </sheetView>
  </sheetViews>
  <sheetFormatPr defaultRowHeight="14.4"/>
  <cols>
    <col min="1" max="3" width="14.5546875" style="1" customWidth="1"/>
    <col min="4" max="4" width="21.77734375" style="1" customWidth="1"/>
    <col min="5" max="11" width="14.5546875" style="1" customWidth="1"/>
  </cols>
  <sheetData>
    <row r="4" spans="1:10">
      <c r="A4" s="49" t="s">
        <v>439</v>
      </c>
      <c r="B4" s="50"/>
      <c r="C4" s="50"/>
      <c r="D4" s="51"/>
      <c r="E4" s="52" t="s">
        <v>440</v>
      </c>
      <c r="F4" s="50"/>
      <c r="G4" s="50"/>
      <c r="H4" s="50"/>
      <c r="I4" s="50"/>
      <c r="J4" s="51"/>
    </row>
    <row r="5" spans="1:10">
      <c r="A5" s="53" t="s">
        <v>441</v>
      </c>
      <c r="B5" s="54" t="s">
        <v>442</v>
      </c>
      <c r="C5" s="55" t="s">
        <v>443</v>
      </c>
      <c r="D5" s="56" t="s">
        <v>444</v>
      </c>
      <c r="E5" s="57" t="s">
        <v>445</v>
      </c>
      <c r="F5" s="57" t="s">
        <v>446</v>
      </c>
      <c r="G5" s="57" t="s">
        <v>447</v>
      </c>
      <c r="H5" s="57" t="s">
        <v>448</v>
      </c>
      <c r="I5" s="57" t="s">
        <v>449</v>
      </c>
      <c r="J5" s="57" t="s">
        <v>450</v>
      </c>
    </row>
    <row r="6" spans="1:10">
      <c r="A6" s="43">
        <v>1002</v>
      </c>
      <c r="B6" s="44"/>
      <c r="C6" s="44"/>
      <c r="D6" s="44"/>
      <c r="E6" s="75">
        <f>+E19</f>
        <v>7156.3</v>
      </c>
      <c r="F6" s="75">
        <f>+F19</f>
        <v>7156.3</v>
      </c>
      <c r="G6" s="75">
        <f>+G19</f>
        <v>8661.5</v>
      </c>
      <c r="H6" s="75">
        <f>+H19</f>
        <v>15885.1</v>
      </c>
      <c r="I6" s="75">
        <f>+I19</f>
        <v>24545.1</v>
      </c>
      <c r="J6" s="75">
        <f>+J19</f>
        <v>24545.1</v>
      </c>
    </row>
    <row r="7" spans="1:10">
      <c r="A7" s="45" t="s">
        <v>35</v>
      </c>
      <c r="B7" s="46" t="s">
        <v>452</v>
      </c>
      <c r="C7" s="47" t="s">
        <v>453</v>
      </c>
      <c r="D7" s="48" t="s">
        <v>454</v>
      </c>
      <c r="E7" s="58">
        <v>972.7</v>
      </c>
      <c r="F7" s="58">
        <v>972.7</v>
      </c>
      <c r="G7" s="58">
        <v>1271.2</v>
      </c>
      <c r="H7" s="58">
        <v>1271.2</v>
      </c>
      <c r="I7" s="58">
        <v>1271.2</v>
      </c>
      <c r="J7" s="58">
        <v>1271.2</v>
      </c>
    </row>
    <row r="8" spans="1:10">
      <c r="A8" s="45" t="s">
        <v>36</v>
      </c>
      <c r="B8" s="46" t="s">
        <v>452</v>
      </c>
      <c r="C8" s="47" t="s">
        <v>455</v>
      </c>
      <c r="D8" s="48" t="s">
        <v>454</v>
      </c>
      <c r="E8" s="58">
        <v>3272.4</v>
      </c>
      <c r="F8" s="58">
        <v>3272.4</v>
      </c>
      <c r="G8" s="58">
        <v>4023.2</v>
      </c>
      <c r="H8" s="58">
        <v>4023.2</v>
      </c>
      <c r="I8" s="58">
        <v>4023.2</v>
      </c>
      <c r="J8" s="58">
        <v>4023.2</v>
      </c>
    </row>
    <row r="9" spans="1:10">
      <c r="A9" s="45" t="s">
        <v>36</v>
      </c>
      <c r="B9" s="46" t="s">
        <v>452</v>
      </c>
      <c r="C9" s="47" t="s">
        <v>456</v>
      </c>
      <c r="D9" s="48" t="s">
        <v>454</v>
      </c>
      <c r="E9" s="58">
        <v>2.4</v>
      </c>
      <c r="F9" s="58">
        <v>2.4</v>
      </c>
      <c r="G9" s="58">
        <v>4.3</v>
      </c>
      <c r="H9" s="58">
        <v>4.3</v>
      </c>
      <c r="I9" s="58">
        <v>4.3</v>
      </c>
      <c r="J9" s="58">
        <v>4.3</v>
      </c>
    </row>
    <row r="10" spans="1:10">
      <c r="A10" s="45" t="s">
        <v>36</v>
      </c>
      <c r="B10" s="46" t="s">
        <v>452</v>
      </c>
      <c r="C10" s="47" t="s">
        <v>457</v>
      </c>
      <c r="D10" s="48" t="s">
        <v>458</v>
      </c>
      <c r="E10" s="58">
        <v>526.29999999999995</v>
      </c>
      <c r="F10" s="58">
        <v>526.29999999999995</v>
      </c>
      <c r="G10" s="58">
        <v>548.79999999999995</v>
      </c>
      <c r="H10" s="58">
        <v>548.79999999999995</v>
      </c>
      <c r="I10" s="58">
        <v>548.79999999999995</v>
      </c>
      <c r="J10" s="58">
        <v>548.79999999999995</v>
      </c>
    </row>
    <row r="11" spans="1:10">
      <c r="A11" s="45" t="s">
        <v>36</v>
      </c>
      <c r="B11" s="46" t="s">
        <v>452</v>
      </c>
      <c r="C11" s="47" t="s">
        <v>457</v>
      </c>
      <c r="D11" s="48" t="s">
        <v>459</v>
      </c>
      <c r="E11" s="58">
        <v>35.4</v>
      </c>
      <c r="F11" s="58">
        <v>35.4</v>
      </c>
      <c r="G11" s="58">
        <v>17.100000000000001</v>
      </c>
      <c r="H11" s="58">
        <v>17.100000000000001</v>
      </c>
      <c r="I11" s="58">
        <v>17.100000000000001</v>
      </c>
      <c r="J11" s="58">
        <v>17.100000000000001</v>
      </c>
    </row>
    <row r="12" spans="1:10">
      <c r="A12" s="45" t="s">
        <v>36</v>
      </c>
      <c r="B12" s="46" t="s">
        <v>452</v>
      </c>
      <c r="C12" s="47" t="s">
        <v>460</v>
      </c>
      <c r="D12" s="48" t="s">
        <v>458</v>
      </c>
      <c r="E12" s="58">
        <v>27</v>
      </c>
      <c r="F12" s="58">
        <v>27</v>
      </c>
      <c r="G12" s="58">
        <v>69.900000000000006</v>
      </c>
      <c r="H12" s="58">
        <v>69.900000000000006</v>
      </c>
      <c r="I12" s="58">
        <v>69.900000000000006</v>
      </c>
      <c r="J12" s="58">
        <v>69.900000000000006</v>
      </c>
    </row>
    <row r="13" spans="1:10">
      <c r="A13" s="45" t="s">
        <v>36</v>
      </c>
      <c r="B13" s="46" t="s">
        <v>452</v>
      </c>
      <c r="C13" s="47" t="s">
        <v>460</v>
      </c>
      <c r="D13" s="48" t="s">
        <v>459</v>
      </c>
      <c r="E13" s="58">
        <v>38</v>
      </c>
      <c r="F13" s="58">
        <v>38</v>
      </c>
      <c r="G13" s="58">
        <v>42.9</v>
      </c>
      <c r="H13" s="58">
        <v>42.9</v>
      </c>
      <c r="I13" s="58">
        <v>42.9</v>
      </c>
      <c r="J13" s="58">
        <v>42.9</v>
      </c>
    </row>
    <row r="14" spans="1:10">
      <c r="A14" s="45" t="s">
        <v>36</v>
      </c>
      <c r="B14" s="46" t="s">
        <v>461</v>
      </c>
      <c r="C14" s="47" t="s">
        <v>462</v>
      </c>
      <c r="D14" s="48" t="s">
        <v>463</v>
      </c>
      <c r="E14" s="58">
        <v>91.7</v>
      </c>
      <c r="F14" s="58">
        <v>91.7</v>
      </c>
      <c r="G14" s="58">
        <v>2.7</v>
      </c>
      <c r="H14" s="58">
        <v>2.7</v>
      </c>
      <c r="I14" s="58">
        <v>2.7</v>
      </c>
      <c r="J14" s="58">
        <v>2.7</v>
      </c>
    </row>
    <row r="15" spans="1:10">
      <c r="A15" s="45" t="s">
        <v>37</v>
      </c>
      <c r="B15" s="46" t="s">
        <v>464</v>
      </c>
      <c r="C15" s="47" t="s">
        <v>465</v>
      </c>
      <c r="D15" s="48" t="s">
        <v>463</v>
      </c>
      <c r="E15" s="58">
        <v>0</v>
      </c>
      <c r="F15" s="58">
        <v>0</v>
      </c>
      <c r="G15" s="58">
        <v>90</v>
      </c>
      <c r="H15" s="58">
        <v>90</v>
      </c>
      <c r="I15" s="58">
        <v>90</v>
      </c>
      <c r="J15" s="58">
        <v>90</v>
      </c>
    </row>
    <row r="16" spans="1:10">
      <c r="A16" s="45" t="s">
        <v>38</v>
      </c>
      <c r="B16" s="46" t="s">
        <v>466</v>
      </c>
      <c r="C16" s="47" t="s">
        <v>465</v>
      </c>
      <c r="D16" s="48" t="s">
        <v>463</v>
      </c>
      <c r="E16" s="58">
        <v>0</v>
      </c>
      <c r="F16" s="58">
        <v>0</v>
      </c>
      <c r="G16" s="58">
        <v>1435.4</v>
      </c>
      <c r="H16" s="58">
        <v>0</v>
      </c>
      <c r="I16" s="58">
        <v>0</v>
      </c>
      <c r="J16" s="58">
        <v>0</v>
      </c>
    </row>
    <row r="17" spans="1:10">
      <c r="A17" s="45" t="s">
        <v>39</v>
      </c>
      <c r="B17" s="46" t="s">
        <v>467</v>
      </c>
      <c r="C17" s="47" t="s">
        <v>468</v>
      </c>
      <c r="D17" s="48" t="s">
        <v>463</v>
      </c>
      <c r="E17" s="58">
        <v>2190.4</v>
      </c>
      <c r="F17" s="58">
        <v>2190.4</v>
      </c>
      <c r="G17" s="58">
        <v>1156</v>
      </c>
      <c r="H17" s="58">
        <v>1156</v>
      </c>
      <c r="I17" s="58">
        <v>1156</v>
      </c>
      <c r="J17" s="58">
        <v>1156</v>
      </c>
    </row>
    <row r="18" spans="1:10">
      <c r="A18" s="45" t="s">
        <v>40</v>
      </c>
      <c r="B18" s="46" t="s">
        <v>469</v>
      </c>
      <c r="C18" s="47" t="s">
        <v>463</v>
      </c>
      <c r="D18" s="48" t="s">
        <v>463</v>
      </c>
      <c r="E18" s="58">
        <v>0</v>
      </c>
      <c r="F18" s="58">
        <v>0</v>
      </c>
      <c r="G18" s="58">
        <v>0</v>
      </c>
      <c r="H18" s="58">
        <v>8659</v>
      </c>
      <c r="I18" s="58">
        <v>17319</v>
      </c>
      <c r="J18" s="58">
        <v>17319</v>
      </c>
    </row>
    <row r="19" spans="1:10">
      <c r="A19" s="74" t="s">
        <v>451</v>
      </c>
      <c r="B19" s="69"/>
      <c r="C19" s="69"/>
      <c r="D19" s="70"/>
      <c r="E19" s="59">
        <v>7156.3</v>
      </c>
      <c r="F19" s="59">
        <v>7156.3</v>
      </c>
      <c r="G19" s="59">
        <v>8661.5</v>
      </c>
      <c r="H19" s="59">
        <v>15885.1</v>
      </c>
      <c r="I19" s="59">
        <v>24545.1</v>
      </c>
      <c r="J19" s="59">
        <v>24545.1</v>
      </c>
    </row>
    <row r="20" spans="1:10">
      <c r="A20" s="71">
        <v>1004</v>
      </c>
      <c r="B20" s="72"/>
      <c r="C20" s="72"/>
      <c r="D20" s="72"/>
      <c r="E20" s="75">
        <f>+E24</f>
        <v>6199.4</v>
      </c>
      <c r="F20" s="75">
        <f>+F24</f>
        <v>6199.4</v>
      </c>
      <c r="G20" s="75">
        <f>+G24</f>
        <v>165</v>
      </c>
      <c r="H20" s="75">
        <f>+H24</f>
        <v>165</v>
      </c>
      <c r="I20" s="75">
        <f>+I24</f>
        <v>165</v>
      </c>
      <c r="J20" s="75">
        <f>+J24</f>
        <v>165</v>
      </c>
    </row>
    <row r="21" spans="1:10">
      <c r="A21" s="45" t="s">
        <v>38</v>
      </c>
      <c r="B21" s="46" t="s">
        <v>470</v>
      </c>
      <c r="C21" s="47" t="s">
        <v>460</v>
      </c>
      <c r="D21" s="48" t="s">
        <v>458</v>
      </c>
      <c r="E21" s="58">
        <v>2497.3000000000002</v>
      </c>
      <c r="F21" s="58">
        <v>2497.3000000000002</v>
      </c>
      <c r="G21" s="58">
        <v>165</v>
      </c>
      <c r="H21" s="58">
        <v>165</v>
      </c>
      <c r="I21" s="58">
        <v>165</v>
      </c>
      <c r="J21" s="58">
        <v>165</v>
      </c>
    </row>
    <row r="22" spans="1:10">
      <c r="A22" s="45" t="s">
        <v>38</v>
      </c>
      <c r="B22" s="46" t="s">
        <v>470</v>
      </c>
      <c r="C22" s="47" t="s">
        <v>460</v>
      </c>
      <c r="D22" s="48" t="s">
        <v>459</v>
      </c>
      <c r="E22" s="58">
        <v>3699.3</v>
      </c>
      <c r="F22" s="58">
        <v>3699.3</v>
      </c>
      <c r="G22" s="58">
        <v>0</v>
      </c>
      <c r="H22" s="58">
        <v>0</v>
      </c>
      <c r="I22" s="58">
        <v>0</v>
      </c>
      <c r="J22" s="58">
        <v>0</v>
      </c>
    </row>
    <row r="23" spans="1:10">
      <c r="A23" s="45" t="s">
        <v>38</v>
      </c>
      <c r="B23" s="46" t="s">
        <v>470</v>
      </c>
      <c r="C23" s="47" t="s">
        <v>462</v>
      </c>
      <c r="D23" s="48" t="s">
        <v>463</v>
      </c>
      <c r="E23" s="58">
        <v>2.8</v>
      </c>
      <c r="F23" s="58">
        <v>2.8</v>
      </c>
      <c r="G23" s="58">
        <v>0</v>
      </c>
      <c r="H23" s="58">
        <v>0</v>
      </c>
      <c r="I23" s="58">
        <v>0</v>
      </c>
      <c r="J23" s="58">
        <v>0</v>
      </c>
    </row>
    <row r="24" spans="1:10">
      <c r="A24" s="68" t="s">
        <v>451</v>
      </c>
      <c r="B24" s="69"/>
      <c r="C24" s="69"/>
      <c r="D24" s="70"/>
      <c r="E24" s="59">
        <v>6199.4</v>
      </c>
      <c r="F24" s="59">
        <v>6199.4</v>
      </c>
      <c r="G24" s="59">
        <v>165</v>
      </c>
      <c r="H24" s="59">
        <v>165</v>
      </c>
      <c r="I24" s="59">
        <v>165</v>
      </c>
      <c r="J24" s="59">
        <v>165</v>
      </c>
    </row>
    <row r="25" spans="1:10">
      <c r="A25" s="71">
        <v>1007</v>
      </c>
      <c r="B25" s="72"/>
      <c r="C25" s="72"/>
      <c r="D25" s="72"/>
      <c r="E25" s="75">
        <f>+E29</f>
        <v>8275</v>
      </c>
      <c r="F25" s="75">
        <f>+F29</f>
        <v>8275</v>
      </c>
      <c r="G25" s="75">
        <f>+G29</f>
        <v>0</v>
      </c>
      <c r="H25" s="75">
        <f>+H29</f>
        <v>0</v>
      </c>
      <c r="I25" s="75">
        <f>+I29</f>
        <v>0</v>
      </c>
      <c r="J25" s="75">
        <f>+J29</f>
        <v>0</v>
      </c>
    </row>
    <row r="26" spans="1:10">
      <c r="A26" s="45" t="s">
        <v>47</v>
      </c>
      <c r="B26" s="46" t="s">
        <v>471</v>
      </c>
      <c r="C26" s="47" t="s">
        <v>460</v>
      </c>
      <c r="D26" s="48" t="s">
        <v>459</v>
      </c>
      <c r="E26" s="58">
        <v>2183.6</v>
      </c>
      <c r="F26" s="58">
        <v>2183.6</v>
      </c>
      <c r="G26" s="58">
        <v>0</v>
      </c>
      <c r="H26" s="58">
        <v>0</v>
      </c>
      <c r="I26" s="58">
        <v>0</v>
      </c>
      <c r="J26" s="58">
        <v>0</v>
      </c>
    </row>
    <row r="27" spans="1:10">
      <c r="A27" s="45" t="s">
        <v>47</v>
      </c>
      <c r="B27" s="46" t="s">
        <v>472</v>
      </c>
      <c r="C27" s="47" t="s">
        <v>460</v>
      </c>
      <c r="D27" s="48" t="s">
        <v>459</v>
      </c>
      <c r="E27" s="58">
        <v>65.8</v>
      </c>
      <c r="F27" s="58">
        <v>65.8</v>
      </c>
      <c r="G27" s="58">
        <v>0</v>
      </c>
      <c r="H27" s="58">
        <v>0</v>
      </c>
      <c r="I27" s="58">
        <v>0</v>
      </c>
      <c r="J27" s="58">
        <v>0</v>
      </c>
    </row>
    <row r="28" spans="1:10">
      <c r="A28" s="45" t="s">
        <v>48</v>
      </c>
      <c r="B28" s="46" t="s">
        <v>473</v>
      </c>
      <c r="C28" s="47" t="s">
        <v>460</v>
      </c>
      <c r="D28" s="48" t="s">
        <v>459</v>
      </c>
      <c r="E28" s="58">
        <v>6025.6</v>
      </c>
      <c r="F28" s="58">
        <v>6025.6</v>
      </c>
      <c r="G28" s="58">
        <v>0</v>
      </c>
      <c r="H28" s="58">
        <v>0</v>
      </c>
      <c r="I28" s="58">
        <v>0</v>
      </c>
      <c r="J28" s="58">
        <v>0</v>
      </c>
    </row>
    <row r="29" spans="1:10">
      <c r="A29" s="68" t="s">
        <v>451</v>
      </c>
      <c r="B29" s="69"/>
      <c r="C29" s="69"/>
      <c r="D29" s="70"/>
      <c r="E29" s="59">
        <v>8275</v>
      </c>
      <c r="F29" s="59">
        <v>8275</v>
      </c>
      <c r="G29" s="59">
        <v>0</v>
      </c>
      <c r="H29" s="59">
        <v>0</v>
      </c>
      <c r="I29" s="59">
        <v>0</v>
      </c>
      <c r="J29" s="59">
        <v>0</v>
      </c>
    </row>
    <row r="30" spans="1:10">
      <c r="A30" s="71">
        <v>1010</v>
      </c>
      <c r="B30" s="72"/>
      <c r="C30" s="72"/>
      <c r="D30" s="72"/>
      <c r="E30" s="75">
        <f>+E43</f>
        <v>2529.1</v>
      </c>
      <c r="F30" s="75">
        <f>+F43</f>
        <v>2529.1</v>
      </c>
      <c r="G30" s="75">
        <f>+G43</f>
        <v>2764.9</v>
      </c>
      <c r="H30" s="75">
        <f>+H43</f>
        <v>2764.9</v>
      </c>
      <c r="I30" s="75">
        <f>+I43</f>
        <v>2764.9</v>
      </c>
      <c r="J30" s="75">
        <f>+J43</f>
        <v>2764.9</v>
      </c>
    </row>
    <row r="31" spans="1:10">
      <c r="A31" s="45" t="s">
        <v>52</v>
      </c>
      <c r="B31" s="46" t="s">
        <v>474</v>
      </c>
      <c r="C31" s="47" t="s">
        <v>460</v>
      </c>
      <c r="D31" s="48" t="s">
        <v>459</v>
      </c>
      <c r="E31" s="58">
        <v>99.6</v>
      </c>
      <c r="F31" s="58">
        <v>99.6</v>
      </c>
      <c r="G31" s="58">
        <v>0</v>
      </c>
      <c r="H31" s="58">
        <v>0</v>
      </c>
      <c r="I31" s="58">
        <v>0</v>
      </c>
      <c r="J31" s="58">
        <v>0</v>
      </c>
    </row>
    <row r="32" spans="1:10">
      <c r="A32" s="45" t="s">
        <v>52</v>
      </c>
      <c r="B32" s="46" t="s">
        <v>475</v>
      </c>
      <c r="C32" s="47" t="s">
        <v>460</v>
      </c>
      <c r="D32" s="48" t="s">
        <v>458</v>
      </c>
      <c r="E32" s="58">
        <v>48.3</v>
      </c>
      <c r="F32" s="58">
        <v>48.3</v>
      </c>
      <c r="G32" s="58">
        <v>347</v>
      </c>
      <c r="H32" s="58">
        <v>347</v>
      </c>
      <c r="I32" s="58">
        <v>347</v>
      </c>
      <c r="J32" s="58">
        <v>347</v>
      </c>
    </row>
    <row r="33" spans="1:10">
      <c r="A33" s="45" t="s">
        <v>52</v>
      </c>
      <c r="B33" s="46" t="s">
        <v>475</v>
      </c>
      <c r="C33" s="47" t="s">
        <v>460</v>
      </c>
      <c r="D33" s="48" t="s">
        <v>459</v>
      </c>
      <c r="E33" s="58">
        <v>8.5</v>
      </c>
      <c r="F33" s="58">
        <v>8.5</v>
      </c>
      <c r="G33" s="58">
        <v>0</v>
      </c>
      <c r="H33" s="58">
        <v>0</v>
      </c>
      <c r="I33" s="58">
        <v>0</v>
      </c>
      <c r="J33" s="58">
        <v>0</v>
      </c>
    </row>
    <row r="34" spans="1:10">
      <c r="A34" s="45" t="s">
        <v>52</v>
      </c>
      <c r="B34" s="46" t="s">
        <v>476</v>
      </c>
      <c r="C34" s="47" t="s">
        <v>477</v>
      </c>
      <c r="D34" s="48" t="s">
        <v>454</v>
      </c>
      <c r="E34" s="58">
        <v>1690.2</v>
      </c>
      <c r="F34" s="58">
        <v>1690.2</v>
      </c>
      <c r="G34" s="58">
        <v>1781.1</v>
      </c>
      <c r="H34" s="58">
        <v>1781.1</v>
      </c>
      <c r="I34" s="58">
        <v>1781.1</v>
      </c>
      <c r="J34" s="58">
        <v>1781.1</v>
      </c>
    </row>
    <row r="35" spans="1:10">
      <c r="A35" s="45" t="s">
        <v>52</v>
      </c>
      <c r="B35" s="46" t="s">
        <v>476</v>
      </c>
      <c r="C35" s="47" t="s">
        <v>478</v>
      </c>
      <c r="D35" s="48" t="s">
        <v>454</v>
      </c>
      <c r="E35" s="58">
        <v>2</v>
      </c>
      <c r="F35" s="58">
        <v>2</v>
      </c>
      <c r="G35" s="58">
        <v>5</v>
      </c>
      <c r="H35" s="58">
        <v>5</v>
      </c>
      <c r="I35" s="58">
        <v>5</v>
      </c>
      <c r="J35" s="58">
        <v>5</v>
      </c>
    </row>
    <row r="36" spans="1:10">
      <c r="A36" s="45" t="s">
        <v>52</v>
      </c>
      <c r="B36" s="46" t="s">
        <v>476</v>
      </c>
      <c r="C36" s="47" t="s">
        <v>479</v>
      </c>
      <c r="D36" s="48" t="s">
        <v>454</v>
      </c>
      <c r="E36" s="58">
        <v>498.6</v>
      </c>
      <c r="F36" s="58">
        <v>498.6</v>
      </c>
      <c r="G36" s="58">
        <v>537.79999999999995</v>
      </c>
      <c r="H36" s="58">
        <v>537.79999999999995</v>
      </c>
      <c r="I36" s="58">
        <v>537.79999999999995</v>
      </c>
      <c r="J36" s="58">
        <v>537.79999999999995</v>
      </c>
    </row>
    <row r="37" spans="1:10">
      <c r="A37" s="45" t="s">
        <v>52</v>
      </c>
      <c r="B37" s="46" t="s">
        <v>476</v>
      </c>
      <c r="C37" s="47" t="s">
        <v>457</v>
      </c>
      <c r="D37" s="48" t="s">
        <v>458</v>
      </c>
      <c r="E37" s="58">
        <v>17.5</v>
      </c>
      <c r="F37" s="58">
        <v>17.5</v>
      </c>
      <c r="G37" s="58">
        <v>10</v>
      </c>
      <c r="H37" s="58">
        <v>10</v>
      </c>
      <c r="I37" s="58">
        <v>10</v>
      </c>
      <c r="J37" s="58">
        <v>10</v>
      </c>
    </row>
    <row r="38" spans="1:10">
      <c r="A38" s="45" t="s">
        <v>52</v>
      </c>
      <c r="B38" s="46" t="s">
        <v>476</v>
      </c>
      <c r="C38" s="47" t="s">
        <v>457</v>
      </c>
      <c r="D38" s="48" t="s">
        <v>459</v>
      </c>
      <c r="E38" s="58">
        <v>16.7</v>
      </c>
      <c r="F38" s="58">
        <v>16.7</v>
      </c>
      <c r="G38" s="58">
        <v>20</v>
      </c>
      <c r="H38" s="58">
        <v>20</v>
      </c>
      <c r="I38" s="58">
        <v>20</v>
      </c>
      <c r="J38" s="58">
        <v>20</v>
      </c>
    </row>
    <row r="39" spans="1:10">
      <c r="A39" s="45" t="s">
        <v>52</v>
      </c>
      <c r="B39" s="46" t="s">
        <v>476</v>
      </c>
      <c r="C39" s="47" t="s">
        <v>460</v>
      </c>
      <c r="D39" s="48" t="s">
        <v>458</v>
      </c>
      <c r="E39" s="58">
        <v>3</v>
      </c>
      <c r="F39" s="58">
        <v>3</v>
      </c>
      <c r="G39" s="58">
        <v>29</v>
      </c>
      <c r="H39" s="58">
        <v>29</v>
      </c>
      <c r="I39" s="58">
        <v>29</v>
      </c>
      <c r="J39" s="58">
        <v>29</v>
      </c>
    </row>
    <row r="40" spans="1:10">
      <c r="A40" s="45" t="s">
        <v>52</v>
      </c>
      <c r="B40" s="46" t="s">
        <v>476</v>
      </c>
      <c r="C40" s="47" t="s">
        <v>460</v>
      </c>
      <c r="D40" s="48" t="s">
        <v>459</v>
      </c>
      <c r="E40" s="58">
        <v>44.7</v>
      </c>
      <c r="F40" s="58">
        <v>44.7</v>
      </c>
      <c r="G40" s="58">
        <v>34</v>
      </c>
      <c r="H40" s="58">
        <v>34</v>
      </c>
      <c r="I40" s="58">
        <v>34</v>
      </c>
      <c r="J40" s="58">
        <v>34</v>
      </c>
    </row>
    <row r="41" spans="1:10">
      <c r="A41" s="45" t="s">
        <v>52</v>
      </c>
      <c r="B41" s="46" t="s">
        <v>476</v>
      </c>
      <c r="C41" s="47" t="s">
        <v>480</v>
      </c>
      <c r="D41" s="48" t="s">
        <v>463</v>
      </c>
      <c r="E41" s="58">
        <v>0</v>
      </c>
      <c r="F41" s="58">
        <v>0</v>
      </c>
      <c r="G41" s="58">
        <v>1</v>
      </c>
      <c r="H41" s="58">
        <v>1</v>
      </c>
      <c r="I41" s="58">
        <v>1</v>
      </c>
      <c r="J41" s="58">
        <v>1</v>
      </c>
    </row>
    <row r="42" spans="1:10">
      <c r="A42" s="45" t="s">
        <v>53</v>
      </c>
      <c r="B42" s="46" t="s">
        <v>474</v>
      </c>
      <c r="C42" s="47" t="s">
        <v>460</v>
      </c>
      <c r="D42" s="48" t="s">
        <v>463</v>
      </c>
      <c r="E42" s="58">
        <v>100</v>
      </c>
      <c r="F42" s="58">
        <v>100</v>
      </c>
      <c r="G42" s="58">
        <v>0</v>
      </c>
      <c r="H42" s="58">
        <v>0</v>
      </c>
      <c r="I42" s="58">
        <v>0</v>
      </c>
      <c r="J42" s="58">
        <v>0</v>
      </c>
    </row>
    <row r="43" spans="1:10">
      <c r="A43" s="68" t="s">
        <v>451</v>
      </c>
      <c r="B43" s="69"/>
      <c r="C43" s="69"/>
      <c r="D43" s="70"/>
      <c r="E43" s="59">
        <v>2529.1</v>
      </c>
      <c r="F43" s="59">
        <v>2529.1</v>
      </c>
      <c r="G43" s="59">
        <v>2764.9</v>
      </c>
      <c r="H43" s="59">
        <v>2764.9</v>
      </c>
      <c r="I43" s="59">
        <v>2764.9</v>
      </c>
      <c r="J43" s="59">
        <v>2764.9</v>
      </c>
    </row>
    <row r="44" spans="1:10">
      <c r="A44" s="71">
        <v>1015</v>
      </c>
      <c r="B44" s="72"/>
      <c r="C44" s="72"/>
      <c r="D44" s="72"/>
      <c r="E44" s="75">
        <f>+E105</f>
        <v>127420.7</v>
      </c>
      <c r="F44" s="75">
        <f>+F105</f>
        <v>125551.8</v>
      </c>
      <c r="G44" s="75">
        <f>+G105</f>
        <v>83463.100000000006</v>
      </c>
      <c r="H44" s="75">
        <f>+H105</f>
        <v>74804.100000000006</v>
      </c>
      <c r="I44" s="75">
        <f>+I105</f>
        <v>66144.100000000006</v>
      </c>
      <c r="J44" s="75">
        <f>+J105</f>
        <v>66145.100000000006</v>
      </c>
    </row>
    <row r="45" spans="1:10">
      <c r="A45" s="45" t="s">
        <v>57</v>
      </c>
      <c r="B45" s="46" t="s">
        <v>481</v>
      </c>
      <c r="C45" s="47" t="s">
        <v>477</v>
      </c>
      <c r="D45" s="48" t="s">
        <v>454</v>
      </c>
      <c r="E45" s="60">
        <v>2058.1999999999998</v>
      </c>
      <c r="F45" s="61">
        <v>2058.1999999999998</v>
      </c>
      <c r="G45" s="58">
        <v>2101.9</v>
      </c>
      <c r="H45" s="58">
        <v>2101.9</v>
      </c>
      <c r="I45" s="58">
        <v>2101.9</v>
      </c>
      <c r="J45" s="58">
        <v>2101.9</v>
      </c>
    </row>
    <row r="46" spans="1:10">
      <c r="A46" s="45" t="s">
        <v>57</v>
      </c>
      <c r="B46" s="46" t="s">
        <v>481</v>
      </c>
      <c r="C46" s="47" t="s">
        <v>479</v>
      </c>
      <c r="D46" s="48" t="s">
        <v>454</v>
      </c>
      <c r="E46" s="58">
        <v>581.9</v>
      </c>
      <c r="F46" s="58">
        <v>581.9</v>
      </c>
      <c r="G46" s="58">
        <v>634.79999999999995</v>
      </c>
      <c r="H46" s="58">
        <v>634.79999999999995</v>
      </c>
      <c r="I46" s="58">
        <v>634.79999999999995</v>
      </c>
      <c r="J46" s="58">
        <v>634.79999999999995</v>
      </c>
    </row>
    <row r="47" spans="1:10">
      <c r="A47" s="45" t="s">
        <v>57</v>
      </c>
      <c r="B47" s="46" t="s">
        <v>481</v>
      </c>
      <c r="C47" s="47" t="s">
        <v>457</v>
      </c>
      <c r="D47" s="48" t="s">
        <v>458</v>
      </c>
      <c r="E47" s="58">
        <v>53.5</v>
      </c>
      <c r="F47" s="58">
        <v>53.5</v>
      </c>
      <c r="G47" s="58">
        <v>62.2</v>
      </c>
      <c r="H47" s="58">
        <v>62.2</v>
      </c>
      <c r="I47" s="58">
        <v>62.2</v>
      </c>
      <c r="J47" s="58">
        <v>62.2</v>
      </c>
    </row>
    <row r="48" spans="1:10">
      <c r="A48" s="45" t="s">
        <v>57</v>
      </c>
      <c r="B48" s="46" t="s">
        <v>481</v>
      </c>
      <c r="C48" s="47" t="s">
        <v>457</v>
      </c>
      <c r="D48" s="48" t="s">
        <v>459</v>
      </c>
      <c r="E48" s="58">
        <v>0</v>
      </c>
      <c r="F48" s="58">
        <v>0</v>
      </c>
      <c r="G48" s="58">
        <v>8</v>
      </c>
      <c r="H48" s="58">
        <v>8</v>
      </c>
      <c r="I48" s="58">
        <v>8</v>
      </c>
      <c r="J48" s="58">
        <v>8</v>
      </c>
    </row>
    <row r="49" spans="1:10">
      <c r="A49" s="45" t="s">
        <v>57</v>
      </c>
      <c r="B49" s="46" t="s">
        <v>481</v>
      </c>
      <c r="C49" s="47" t="s">
        <v>460</v>
      </c>
      <c r="D49" s="48" t="s">
        <v>458</v>
      </c>
      <c r="E49" s="58">
        <v>1122.2</v>
      </c>
      <c r="F49" s="58">
        <v>1122.2</v>
      </c>
      <c r="G49" s="58">
        <v>1104.9000000000001</v>
      </c>
      <c r="H49" s="58">
        <v>1104.9000000000001</v>
      </c>
      <c r="I49" s="58">
        <v>1104.9000000000001</v>
      </c>
      <c r="J49" s="58">
        <v>1104.9000000000001</v>
      </c>
    </row>
    <row r="50" spans="1:10">
      <c r="A50" s="45" t="s">
        <v>57</v>
      </c>
      <c r="B50" s="46" t="s">
        <v>481</v>
      </c>
      <c r="C50" s="47" t="s">
        <v>460</v>
      </c>
      <c r="D50" s="48" t="s">
        <v>459</v>
      </c>
      <c r="E50" s="58">
        <v>2764.4</v>
      </c>
      <c r="F50" s="58">
        <v>2339</v>
      </c>
      <c r="G50" s="58">
        <v>1820.7</v>
      </c>
      <c r="H50" s="58">
        <v>1820.7</v>
      </c>
      <c r="I50" s="58">
        <v>1820.7</v>
      </c>
      <c r="J50" s="58">
        <v>1820.7</v>
      </c>
    </row>
    <row r="51" spans="1:10">
      <c r="A51" s="45" t="s">
        <v>57</v>
      </c>
      <c r="B51" s="46" t="s">
        <v>481</v>
      </c>
      <c r="C51" s="47" t="s">
        <v>493</v>
      </c>
      <c r="D51" s="48" t="s">
        <v>463</v>
      </c>
      <c r="E51" s="58">
        <v>7597</v>
      </c>
      <c r="F51" s="58">
        <v>7597</v>
      </c>
      <c r="G51" s="58">
        <v>8640.7999999999993</v>
      </c>
      <c r="H51" s="58">
        <v>8640.7999999999993</v>
      </c>
      <c r="I51" s="58">
        <v>8640.7999999999993</v>
      </c>
      <c r="J51" s="58">
        <v>8640.7999999999993</v>
      </c>
    </row>
    <row r="52" spans="1:10">
      <c r="A52" s="45" t="s">
        <v>57</v>
      </c>
      <c r="B52" s="46" t="s">
        <v>481</v>
      </c>
      <c r="C52" s="47" t="s">
        <v>494</v>
      </c>
      <c r="D52" s="48" t="s">
        <v>463</v>
      </c>
      <c r="E52" s="58">
        <v>569.1</v>
      </c>
      <c r="F52" s="58">
        <v>569.1</v>
      </c>
      <c r="G52" s="58">
        <v>0</v>
      </c>
      <c r="H52" s="58">
        <v>0</v>
      </c>
      <c r="I52" s="58">
        <v>0</v>
      </c>
      <c r="J52" s="58">
        <v>0</v>
      </c>
    </row>
    <row r="53" spans="1:10">
      <c r="A53" s="45" t="s">
        <v>57</v>
      </c>
      <c r="B53" s="46" t="s">
        <v>481</v>
      </c>
      <c r="C53" s="47" t="s">
        <v>495</v>
      </c>
      <c r="D53" s="48" t="s">
        <v>463</v>
      </c>
      <c r="E53" s="58">
        <v>131.80000000000001</v>
      </c>
      <c r="F53" s="58">
        <v>131.80000000000001</v>
      </c>
      <c r="G53" s="58">
        <v>131.1</v>
      </c>
      <c r="H53" s="58">
        <v>131.1</v>
      </c>
      <c r="I53" s="58">
        <v>131.1</v>
      </c>
      <c r="J53" s="58">
        <v>131.1</v>
      </c>
    </row>
    <row r="54" spans="1:10">
      <c r="A54" s="45" t="s">
        <v>57</v>
      </c>
      <c r="B54" s="46" t="s">
        <v>481</v>
      </c>
      <c r="C54" s="47" t="s">
        <v>480</v>
      </c>
      <c r="D54" s="48" t="s">
        <v>463</v>
      </c>
      <c r="E54" s="58">
        <v>8.8000000000000007</v>
      </c>
      <c r="F54" s="58">
        <v>8.8000000000000007</v>
      </c>
      <c r="G54" s="58">
        <v>0</v>
      </c>
      <c r="H54" s="58">
        <v>0</v>
      </c>
      <c r="I54" s="58">
        <v>0</v>
      </c>
      <c r="J54" s="58">
        <v>0</v>
      </c>
    </row>
    <row r="55" spans="1:10">
      <c r="A55" s="45" t="s">
        <v>57</v>
      </c>
      <c r="B55" s="46" t="s">
        <v>481</v>
      </c>
      <c r="C55" s="47" t="s">
        <v>496</v>
      </c>
      <c r="D55" s="48" t="s">
        <v>463</v>
      </c>
      <c r="E55" s="58">
        <v>0.3</v>
      </c>
      <c r="F55" s="58">
        <v>0.3</v>
      </c>
      <c r="G55" s="58">
        <v>0</v>
      </c>
      <c r="H55" s="58">
        <v>0</v>
      </c>
      <c r="I55" s="58">
        <v>0</v>
      </c>
      <c r="J55" s="58">
        <v>0</v>
      </c>
    </row>
    <row r="56" spans="1:10">
      <c r="A56" s="45" t="s">
        <v>57</v>
      </c>
      <c r="B56" s="46" t="s">
        <v>482</v>
      </c>
      <c r="C56" s="47" t="s">
        <v>497</v>
      </c>
      <c r="D56" s="48" t="s">
        <v>458</v>
      </c>
      <c r="E56" s="58">
        <v>9142.7999999999993</v>
      </c>
      <c r="F56" s="58">
        <v>9142.7999999999993</v>
      </c>
      <c r="G56" s="58">
        <v>0</v>
      </c>
      <c r="H56" s="58">
        <v>0</v>
      </c>
      <c r="I56" s="58">
        <v>0</v>
      </c>
      <c r="J56" s="58">
        <v>0</v>
      </c>
    </row>
    <row r="57" spans="1:10">
      <c r="A57" s="45" t="s">
        <v>58</v>
      </c>
      <c r="B57" s="46" t="s">
        <v>483</v>
      </c>
      <c r="C57" s="47" t="s">
        <v>460</v>
      </c>
      <c r="D57" s="48" t="s">
        <v>459</v>
      </c>
      <c r="E57" s="58">
        <v>955</v>
      </c>
      <c r="F57" s="58">
        <v>955</v>
      </c>
      <c r="G57" s="58">
        <v>950</v>
      </c>
      <c r="H57" s="58">
        <v>950</v>
      </c>
      <c r="I57" s="58">
        <v>950</v>
      </c>
      <c r="J57" s="58">
        <v>950</v>
      </c>
    </row>
    <row r="58" spans="1:10">
      <c r="A58" s="45" t="s">
        <v>58</v>
      </c>
      <c r="B58" s="46" t="s">
        <v>483</v>
      </c>
      <c r="C58" s="47" t="s">
        <v>494</v>
      </c>
      <c r="D58" s="48" t="s">
        <v>463</v>
      </c>
      <c r="E58" s="58">
        <v>38.799999999999997</v>
      </c>
      <c r="F58" s="58">
        <v>38.799999999999997</v>
      </c>
      <c r="G58" s="58">
        <v>0</v>
      </c>
      <c r="H58" s="58">
        <v>0</v>
      </c>
      <c r="I58" s="58">
        <v>0</v>
      </c>
      <c r="J58" s="58">
        <v>0</v>
      </c>
    </row>
    <row r="59" spans="1:10">
      <c r="A59" s="45" t="s">
        <v>58</v>
      </c>
      <c r="B59" s="46" t="s">
        <v>484</v>
      </c>
      <c r="C59" s="47" t="s">
        <v>460</v>
      </c>
      <c r="D59" s="48" t="s">
        <v>459</v>
      </c>
      <c r="E59" s="58">
        <v>30</v>
      </c>
      <c r="F59" s="58">
        <v>30</v>
      </c>
      <c r="G59" s="58">
        <v>0</v>
      </c>
      <c r="H59" s="58">
        <v>0</v>
      </c>
      <c r="I59" s="58">
        <v>0</v>
      </c>
      <c r="J59" s="58">
        <v>0</v>
      </c>
    </row>
    <row r="60" spans="1:10">
      <c r="A60" s="45" t="s">
        <v>58</v>
      </c>
      <c r="B60" s="46" t="s">
        <v>485</v>
      </c>
      <c r="C60" s="47" t="s">
        <v>457</v>
      </c>
      <c r="D60" s="48" t="s">
        <v>458</v>
      </c>
      <c r="E60" s="58">
        <v>16.899999999999999</v>
      </c>
      <c r="F60" s="58">
        <v>16.899999999999999</v>
      </c>
      <c r="G60" s="58">
        <v>0</v>
      </c>
      <c r="H60" s="58">
        <v>0</v>
      </c>
      <c r="I60" s="58">
        <v>0</v>
      </c>
      <c r="J60" s="58">
        <v>0</v>
      </c>
    </row>
    <row r="61" spans="1:10">
      <c r="A61" s="45" t="s">
        <v>58</v>
      </c>
      <c r="B61" s="46" t="s">
        <v>485</v>
      </c>
      <c r="C61" s="47" t="s">
        <v>457</v>
      </c>
      <c r="D61" s="48" t="s">
        <v>459</v>
      </c>
      <c r="E61" s="58">
        <v>137.19999999999999</v>
      </c>
      <c r="F61" s="58">
        <v>137.19999999999999</v>
      </c>
      <c r="G61" s="58">
        <v>0</v>
      </c>
      <c r="H61" s="58">
        <v>0</v>
      </c>
      <c r="I61" s="58">
        <v>0</v>
      </c>
      <c r="J61" s="58">
        <v>0</v>
      </c>
    </row>
    <row r="62" spans="1:10">
      <c r="A62" s="45" t="s">
        <v>58</v>
      </c>
      <c r="B62" s="46" t="s">
        <v>485</v>
      </c>
      <c r="C62" s="47" t="s">
        <v>460</v>
      </c>
      <c r="D62" s="48" t="s">
        <v>458</v>
      </c>
      <c r="E62" s="58">
        <v>2053.6</v>
      </c>
      <c r="F62" s="58">
        <v>2053.6</v>
      </c>
      <c r="G62" s="58">
        <v>0</v>
      </c>
      <c r="H62" s="58">
        <v>0</v>
      </c>
      <c r="I62" s="58">
        <v>0</v>
      </c>
      <c r="J62" s="58">
        <v>0</v>
      </c>
    </row>
    <row r="63" spans="1:10">
      <c r="A63" s="45" t="s">
        <v>58</v>
      </c>
      <c r="B63" s="46" t="s">
        <v>485</v>
      </c>
      <c r="C63" s="47" t="s">
        <v>460</v>
      </c>
      <c r="D63" s="48" t="s">
        <v>459</v>
      </c>
      <c r="E63" s="58">
        <v>588.6</v>
      </c>
      <c r="F63" s="58">
        <v>588.6</v>
      </c>
      <c r="G63" s="58">
        <v>0</v>
      </c>
      <c r="H63" s="58">
        <v>0</v>
      </c>
      <c r="I63" s="58">
        <v>0</v>
      </c>
      <c r="J63" s="58">
        <v>0</v>
      </c>
    </row>
    <row r="64" spans="1:10">
      <c r="A64" s="45" t="s">
        <v>58</v>
      </c>
      <c r="B64" s="46" t="s">
        <v>486</v>
      </c>
      <c r="C64" s="47" t="s">
        <v>460</v>
      </c>
      <c r="D64" s="48" t="s">
        <v>459</v>
      </c>
      <c r="E64" s="58">
        <v>1198.5</v>
      </c>
      <c r="F64" s="58">
        <v>1198.5</v>
      </c>
      <c r="G64" s="58">
        <v>0</v>
      </c>
      <c r="H64" s="58">
        <v>0</v>
      </c>
      <c r="I64" s="58">
        <v>0</v>
      </c>
      <c r="J64" s="58">
        <v>0</v>
      </c>
    </row>
    <row r="65" spans="1:10">
      <c r="A65" s="45" t="s">
        <v>58</v>
      </c>
      <c r="B65" s="46" t="s">
        <v>487</v>
      </c>
      <c r="C65" s="47" t="s">
        <v>497</v>
      </c>
      <c r="D65" s="48" t="s">
        <v>458</v>
      </c>
      <c r="E65" s="58">
        <v>1499.7</v>
      </c>
      <c r="F65" s="58">
        <v>1499.7</v>
      </c>
      <c r="G65" s="58">
        <v>0</v>
      </c>
      <c r="H65" s="58">
        <v>0</v>
      </c>
      <c r="I65" s="58">
        <v>0</v>
      </c>
      <c r="J65" s="58">
        <v>0</v>
      </c>
    </row>
    <row r="66" spans="1:10">
      <c r="A66" s="45" t="s">
        <v>58</v>
      </c>
      <c r="B66" s="46" t="s">
        <v>488</v>
      </c>
      <c r="C66" s="47" t="s">
        <v>477</v>
      </c>
      <c r="D66" s="48" t="s">
        <v>454</v>
      </c>
      <c r="E66" s="58">
        <v>573.4</v>
      </c>
      <c r="F66" s="58">
        <v>573.4</v>
      </c>
      <c r="G66" s="58">
        <v>1032.5999999999999</v>
      </c>
      <c r="H66" s="58">
        <v>1032.5999999999999</v>
      </c>
      <c r="I66" s="58">
        <v>1032.5999999999999</v>
      </c>
      <c r="J66" s="58">
        <v>1032.5999999999999</v>
      </c>
    </row>
    <row r="67" spans="1:10">
      <c r="A67" s="45" t="s">
        <v>58</v>
      </c>
      <c r="B67" s="46" t="s">
        <v>488</v>
      </c>
      <c r="C67" s="47" t="s">
        <v>479</v>
      </c>
      <c r="D67" s="48" t="s">
        <v>454</v>
      </c>
      <c r="E67" s="58">
        <v>165.9</v>
      </c>
      <c r="F67" s="58">
        <v>165.9</v>
      </c>
      <c r="G67" s="58">
        <v>311.89999999999998</v>
      </c>
      <c r="H67" s="58">
        <v>311.89999999999998</v>
      </c>
      <c r="I67" s="58">
        <v>311.89999999999998</v>
      </c>
      <c r="J67" s="58">
        <v>311.89999999999998</v>
      </c>
    </row>
    <row r="68" spans="1:10">
      <c r="A68" s="45" t="s">
        <v>58</v>
      </c>
      <c r="B68" s="46" t="s">
        <v>488</v>
      </c>
      <c r="C68" s="47" t="s">
        <v>457</v>
      </c>
      <c r="D68" s="48" t="s">
        <v>458</v>
      </c>
      <c r="E68" s="58">
        <v>162.4</v>
      </c>
      <c r="F68" s="58">
        <v>162.4</v>
      </c>
      <c r="G68" s="58">
        <v>170.5</v>
      </c>
      <c r="H68" s="58">
        <v>170.5</v>
      </c>
      <c r="I68" s="58">
        <v>170.5</v>
      </c>
      <c r="J68" s="58">
        <v>170.5</v>
      </c>
    </row>
    <row r="69" spans="1:10">
      <c r="A69" s="45" t="s">
        <v>58</v>
      </c>
      <c r="B69" s="46" t="s">
        <v>488</v>
      </c>
      <c r="C69" s="47" t="s">
        <v>497</v>
      </c>
      <c r="D69" s="48" t="s">
        <v>458</v>
      </c>
      <c r="E69" s="58">
        <v>108.7</v>
      </c>
      <c r="F69" s="58">
        <v>108.7</v>
      </c>
      <c r="G69" s="58">
        <v>0</v>
      </c>
      <c r="H69" s="58">
        <v>0</v>
      </c>
      <c r="I69" s="58">
        <v>0</v>
      </c>
      <c r="J69" s="58">
        <v>0</v>
      </c>
    </row>
    <row r="70" spans="1:10">
      <c r="A70" s="45" t="s">
        <v>58</v>
      </c>
      <c r="B70" s="46" t="s">
        <v>488</v>
      </c>
      <c r="C70" s="47" t="s">
        <v>460</v>
      </c>
      <c r="D70" s="48" t="s">
        <v>458</v>
      </c>
      <c r="E70" s="58">
        <v>33743.199999999997</v>
      </c>
      <c r="F70" s="58">
        <v>33739.9</v>
      </c>
      <c r="G70" s="58">
        <v>13155.3</v>
      </c>
      <c r="H70" s="58">
        <v>8825.7999999999993</v>
      </c>
      <c r="I70" s="58">
        <v>4495.8</v>
      </c>
      <c r="J70" s="58">
        <v>4495.8</v>
      </c>
    </row>
    <row r="71" spans="1:10">
      <c r="A71" s="45" t="s">
        <v>58</v>
      </c>
      <c r="B71" s="46" t="s">
        <v>488</v>
      </c>
      <c r="C71" s="47" t="s">
        <v>460</v>
      </c>
      <c r="D71" s="48" t="s">
        <v>459</v>
      </c>
      <c r="E71" s="58">
        <v>16775</v>
      </c>
      <c r="F71" s="58">
        <v>15674.9</v>
      </c>
      <c r="G71" s="58">
        <v>14690.7</v>
      </c>
      <c r="H71" s="58">
        <v>10361.200000000001</v>
      </c>
      <c r="I71" s="58">
        <v>6031.2</v>
      </c>
      <c r="J71" s="58">
        <v>6031.2</v>
      </c>
    </row>
    <row r="72" spans="1:10">
      <c r="A72" s="45" t="s">
        <v>58</v>
      </c>
      <c r="B72" s="46" t="s">
        <v>488</v>
      </c>
      <c r="C72" s="47" t="s">
        <v>460</v>
      </c>
      <c r="D72" s="48" t="s">
        <v>463</v>
      </c>
      <c r="E72" s="58">
        <v>0</v>
      </c>
      <c r="F72" s="58">
        <v>0</v>
      </c>
      <c r="G72" s="58">
        <v>81</v>
      </c>
      <c r="H72" s="58">
        <v>81</v>
      </c>
      <c r="I72" s="58">
        <v>81</v>
      </c>
      <c r="J72" s="58">
        <v>81</v>
      </c>
    </row>
    <row r="73" spans="1:10">
      <c r="A73" s="45" t="s">
        <v>58</v>
      </c>
      <c r="B73" s="46" t="s">
        <v>488</v>
      </c>
      <c r="C73" s="47" t="s">
        <v>498</v>
      </c>
      <c r="D73" s="48" t="s">
        <v>463</v>
      </c>
      <c r="E73" s="58">
        <v>45</v>
      </c>
      <c r="F73" s="58">
        <v>45</v>
      </c>
      <c r="G73" s="58">
        <v>48</v>
      </c>
      <c r="H73" s="58">
        <v>48</v>
      </c>
      <c r="I73" s="58">
        <v>48</v>
      </c>
      <c r="J73" s="58">
        <v>48</v>
      </c>
    </row>
    <row r="74" spans="1:10">
      <c r="A74" s="45" t="s">
        <v>58</v>
      </c>
      <c r="B74" s="46" t="s">
        <v>488</v>
      </c>
      <c r="C74" s="47" t="s">
        <v>493</v>
      </c>
      <c r="D74" s="48" t="s">
        <v>463</v>
      </c>
      <c r="E74" s="58">
        <v>2100.6</v>
      </c>
      <c r="F74" s="58">
        <v>2100.6</v>
      </c>
      <c r="G74" s="58">
        <v>2151.3000000000002</v>
      </c>
      <c r="H74" s="58">
        <v>2151.3000000000002</v>
      </c>
      <c r="I74" s="58">
        <v>2151.3000000000002</v>
      </c>
      <c r="J74" s="58">
        <v>2151.3000000000002</v>
      </c>
    </row>
    <row r="75" spans="1:10">
      <c r="A75" s="45" t="s">
        <v>58</v>
      </c>
      <c r="B75" s="46" t="s">
        <v>488</v>
      </c>
      <c r="C75" s="47" t="s">
        <v>494</v>
      </c>
      <c r="D75" s="48" t="s">
        <v>463</v>
      </c>
      <c r="E75" s="58">
        <v>291.60000000000002</v>
      </c>
      <c r="F75" s="58">
        <v>291.60000000000002</v>
      </c>
      <c r="G75" s="58">
        <v>0</v>
      </c>
      <c r="H75" s="58">
        <v>0</v>
      </c>
      <c r="I75" s="58">
        <v>0</v>
      </c>
      <c r="J75" s="58">
        <v>0</v>
      </c>
    </row>
    <row r="76" spans="1:10">
      <c r="A76" s="45" t="s">
        <v>58</v>
      </c>
      <c r="B76" s="46" t="s">
        <v>488</v>
      </c>
      <c r="C76" s="47" t="s">
        <v>495</v>
      </c>
      <c r="D76" s="48" t="s">
        <v>463</v>
      </c>
      <c r="E76" s="58">
        <v>5510.7</v>
      </c>
      <c r="F76" s="58">
        <v>5510.7</v>
      </c>
      <c r="G76" s="58">
        <v>6014.8</v>
      </c>
      <c r="H76" s="58">
        <v>6014.8</v>
      </c>
      <c r="I76" s="58">
        <v>6014.8</v>
      </c>
      <c r="J76" s="58">
        <v>6014.8</v>
      </c>
    </row>
    <row r="77" spans="1:10">
      <c r="A77" s="45" t="s">
        <v>58</v>
      </c>
      <c r="B77" s="46" t="s">
        <v>488</v>
      </c>
      <c r="C77" s="47" t="s">
        <v>480</v>
      </c>
      <c r="D77" s="48" t="s">
        <v>463</v>
      </c>
      <c r="E77" s="58">
        <v>50.7</v>
      </c>
      <c r="F77" s="58">
        <v>50.7</v>
      </c>
      <c r="G77" s="58">
        <v>17.100000000000001</v>
      </c>
      <c r="H77" s="58">
        <v>17.100000000000001</v>
      </c>
      <c r="I77" s="58">
        <v>17.100000000000001</v>
      </c>
      <c r="J77" s="58">
        <v>17.100000000000001</v>
      </c>
    </row>
    <row r="78" spans="1:10">
      <c r="A78" s="45" t="s">
        <v>58</v>
      </c>
      <c r="B78" s="46" t="s">
        <v>488</v>
      </c>
      <c r="C78" s="47" t="s">
        <v>496</v>
      </c>
      <c r="D78" s="48" t="s">
        <v>463</v>
      </c>
      <c r="E78" s="58">
        <v>17.5</v>
      </c>
      <c r="F78" s="58">
        <v>17.5</v>
      </c>
      <c r="G78" s="58">
        <v>0</v>
      </c>
      <c r="H78" s="58">
        <v>0</v>
      </c>
      <c r="I78" s="58">
        <v>0</v>
      </c>
      <c r="J78" s="58">
        <v>0</v>
      </c>
    </row>
    <row r="79" spans="1:10">
      <c r="A79" s="45" t="s">
        <v>58</v>
      </c>
      <c r="B79" s="46" t="s">
        <v>489</v>
      </c>
      <c r="C79" s="47" t="s">
        <v>460</v>
      </c>
      <c r="D79" s="48" t="s">
        <v>458</v>
      </c>
      <c r="E79" s="58">
        <v>50</v>
      </c>
      <c r="F79" s="58">
        <v>50</v>
      </c>
      <c r="G79" s="58">
        <v>0</v>
      </c>
      <c r="H79" s="58">
        <v>0</v>
      </c>
      <c r="I79" s="58">
        <v>0</v>
      </c>
      <c r="J79" s="58">
        <v>0</v>
      </c>
    </row>
    <row r="80" spans="1:10">
      <c r="A80" s="45" t="s">
        <v>58</v>
      </c>
      <c r="B80" s="46" t="s">
        <v>490</v>
      </c>
      <c r="C80" s="47" t="s">
        <v>477</v>
      </c>
      <c r="D80" s="48" t="s">
        <v>454</v>
      </c>
      <c r="E80" s="58">
        <v>13365.3</v>
      </c>
      <c r="F80" s="58">
        <v>13309.1</v>
      </c>
      <c r="G80" s="58">
        <v>9477.5</v>
      </c>
      <c r="H80" s="58">
        <v>9477.5</v>
      </c>
      <c r="I80" s="58">
        <v>9477.5</v>
      </c>
      <c r="J80" s="58">
        <v>9477.5</v>
      </c>
    </row>
    <row r="81" spans="1:10">
      <c r="A81" s="45" t="s">
        <v>58</v>
      </c>
      <c r="B81" s="46" t="s">
        <v>490</v>
      </c>
      <c r="C81" s="47" t="s">
        <v>479</v>
      </c>
      <c r="D81" s="48" t="s">
        <v>454</v>
      </c>
      <c r="E81" s="58">
        <v>3975.4</v>
      </c>
      <c r="F81" s="58">
        <v>3966</v>
      </c>
      <c r="G81" s="58">
        <v>2861.9</v>
      </c>
      <c r="H81" s="58">
        <v>2861.9</v>
      </c>
      <c r="I81" s="58">
        <v>2861.9</v>
      </c>
      <c r="J81" s="58">
        <v>2861.9</v>
      </c>
    </row>
    <row r="82" spans="1:10">
      <c r="A82" s="45" t="s">
        <v>58</v>
      </c>
      <c r="B82" s="46" t="s">
        <v>490</v>
      </c>
      <c r="C82" s="47" t="s">
        <v>457</v>
      </c>
      <c r="D82" s="48" t="s">
        <v>458</v>
      </c>
      <c r="E82" s="58">
        <v>122.5</v>
      </c>
      <c r="F82" s="58">
        <v>122.5</v>
      </c>
      <c r="G82" s="58">
        <v>70.900000000000006</v>
      </c>
      <c r="H82" s="58">
        <v>70.900000000000006</v>
      </c>
      <c r="I82" s="58">
        <v>70.900000000000006</v>
      </c>
      <c r="J82" s="58">
        <v>70.900000000000006</v>
      </c>
    </row>
    <row r="83" spans="1:10">
      <c r="A83" s="45" t="s">
        <v>58</v>
      </c>
      <c r="B83" s="46" t="s">
        <v>490</v>
      </c>
      <c r="C83" s="47" t="s">
        <v>457</v>
      </c>
      <c r="D83" s="48" t="s">
        <v>459</v>
      </c>
      <c r="E83" s="58">
        <v>0</v>
      </c>
      <c r="F83" s="58">
        <v>0</v>
      </c>
      <c r="G83" s="58">
        <v>11</v>
      </c>
      <c r="H83" s="58">
        <v>11</v>
      </c>
      <c r="I83" s="58">
        <v>11</v>
      </c>
      <c r="J83" s="58">
        <v>11</v>
      </c>
    </row>
    <row r="84" spans="1:10">
      <c r="A84" s="45" t="s">
        <v>58</v>
      </c>
      <c r="B84" s="46" t="s">
        <v>490</v>
      </c>
      <c r="C84" s="47" t="s">
        <v>460</v>
      </c>
      <c r="D84" s="48" t="s">
        <v>458</v>
      </c>
      <c r="E84" s="58">
        <v>3331</v>
      </c>
      <c r="F84" s="58">
        <v>3328.9</v>
      </c>
      <c r="G84" s="58">
        <v>1279.3</v>
      </c>
      <c r="H84" s="58">
        <v>1279.3</v>
      </c>
      <c r="I84" s="58">
        <v>1279.3</v>
      </c>
      <c r="J84" s="58">
        <v>1279.3</v>
      </c>
    </row>
    <row r="85" spans="1:10">
      <c r="A85" s="45" t="s">
        <v>58</v>
      </c>
      <c r="B85" s="46" t="s">
        <v>490</v>
      </c>
      <c r="C85" s="47" t="s">
        <v>460</v>
      </c>
      <c r="D85" s="48" t="s">
        <v>459</v>
      </c>
      <c r="E85" s="58">
        <v>1916.7</v>
      </c>
      <c r="F85" s="58">
        <v>1644.3</v>
      </c>
      <c r="G85" s="58">
        <v>167.3</v>
      </c>
      <c r="H85" s="58">
        <v>167.3</v>
      </c>
      <c r="I85" s="58">
        <v>167.3</v>
      </c>
      <c r="J85" s="58">
        <v>168.3</v>
      </c>
    </row>
    <row r="86" spans="1:10">
      <c r="A86" s="45" t="s">
        <v>58</v>
      </c>
      <c r="B86" s="46" t="s">
        <v>490</v>
      </c>
      <c r="C86" s="47" t="s">
        <v>460</v>
      </c>
      <c r="D86" s="48" t="s">
        <v>463</v>
      </c>
      <c r="E86" s="58">
        <v>13.6</v>
      </c>
      <c r="F86" s="58">
        <v>13.6</v>
      </c>
      <c r="G86" s="58">
        <v>3.2</v>
      </c>
      <c r="H86" s="58">
        <v>3.2</v>
      </c>
      <c r="I86" s="58">
        <v>3.2</v>
      </c>
      <c r="J86" s="58">
        <v>3.2</v>
      </c>
    </row>
    <row r="87" spans="1:10">
      <c r="A87" s="45" t="s">
        <v>58</v>
      </c>
      <c r="B87" s="46" t="s">
        <v>490</v>
      </c>
      <c r="C87" s="47" t="s">
        <v>498</v>
      </c>
      <c r="D87" s="48" t="s">
        <v>463</v>
      </c>
      <c r="E87" s="58">
        <v>0</v>
      </c>
      <c r="F87" s="58">
        <v>0</v>
      </c>
      <c r="G87" s="58">
        <v>18</v>
      </c>
      <c r="H87" s="58">
        <v>18</v>
      </c>
      <c r="I87" s="58">
        <v>18</v>
      </c>
      <c r="J87" s="58">
        <v>18</v>
      </c>
    </row>
    <row r="88" spans="1:10">
      <c r="A88" s="45" t="s">
        <v>58</v>
      </c>
      <c r="B88" s="46" t="s">
        <v>490</v>
      </c>
      <c r="C88" s="47" t="s">
        <v>493</v>
      </c>
      <c r="D88" s="48" t="s">
        <v>463</v>
      </c>
      <c r="E88" s="58">
        <v>5527.2</v>
      </c>
      <c r="F88" s="58">
        <v>5527.2</v>
      </c>
      <c r="G88" s="58">
        <v>5601.3</v>
      </c>
      <c r="H88" s="58">
        <v>5601.3</v>
      </c>
      <c r="I88" s="58">
        <v>5601.3</v>
      </c>
      <c r="J88" s="58">
        <v>5601.3</v>
      </c>
    </row>
    <row r="89" spans="1:10">
      <c r="A89" s="45" t="s">
        <v>58</v>
      </c>
      <c r="B89" s="46" t="s">
        <v>490</v>
      </c>
      <c r="C89" s="47" t="s">
        <v>494</v>
      </c>
      <c r="D89" s="48" t="s">
        <v>463</v>
      </c>
      <c r="E89" s="58">
        <v>65.400000000000006</v>
      </c>
      <c r="F89" s="58">
        <v>65.400000000000006</v>
      </c>
      <c r="G89" s="58">
        <v>0</v>
      </c>
      <c r="H89" s="58">
        <v>0</v>
      </c>
      <c r="I89" s="58">
        <v>0</v>
      </c>
      <c r="J89" s="58">
        <v>0</v>
      </c>
    </row>
    <row r="90" spans="1:10">
      <c r="A90" s="45" t="s">
        <v>58</v>
      </c>
      <c r="B90" s="46" t="s">
        <v>490</v>
      </c>
      <c r="C90" s="47" t="s">
        <v>495</v>
      </c>
      <c r="D90" s="48" t="s">
        <v>463</v>
      </c>
      <c r="E90" s="58">
        <v>292.10000000000002</v>
      </c>
      <c r="F90" s="58">
        <v>292.10000000000002</v>
      </c>
      <c r="G90" s="58">
        <v>2371.6</v>
      </c>
      <c r="H90" s="58">
        <v>2371.6</v>
      </c>
      <c r="I90" s="58">
        <v>2371.6</v>
      </c>
      <c r="J90" s="58">
        <v>2371.6</v>
      </c>
    </row>
    <row r="91" spans="1:10">
      <c r="A91" s="45" t="s">
        <v>58</v>
      </c>
      <c r="B91" s="46" t="s">
        <v>490</v>
      </c>
      <c r="C91" s="47" t="s">
        <v>480</v>
      </c>
      <c r="D91" s="48" t="s">
        <v>463</v>
      </c>
      <c r="E91" s="58">
        <v>10.3</v>
      </c>
      <c r="F91" s="58">
        <v>10.3</v>
      </c>
      <c r="G91" s="58">
        <v>0</v>
      </c>
      <c r="H91" s="58">
        <v>0</v>
      </c>
      <c r="I91" s="58">
        <v>0</v>
      </c>
      <c r="J91" s="58">
        <v>0</v>
      </c>
    </row>
    <row r="92" spans="1:10">
      <c r="A92" s="45" t="s">
        <v>59</v>
      </c>
      <c r="B92" s="46" t="s">
        <v>491</v>
      </c>
      <c r="C92" s="47" t="s">
        <v>460</v>
      </c>
      <c r="D92" s="48" t="s">
        <v>458</v>
      </c>
      <c r="E92" s="58">
        <v>45.2</v>
      </c>
      <c r="F92" s="58">
        <v>45.2</v>
      </c>
      <c r="G92" s="58">
        <v>0</v>
      </c>
      <c r="H92" s="58">
        <v>0</v>
      </c>
      <c r="I92" s="58">
        <v>0</v>
      </c>
      <c r="J92" s="58">
        <v>0</v>
      </c>
    </row>
    <row r="93" spans="1:10">
      <c r="A93" s="45" t="s">
        <v>60</v>
      </c>
      <c r="B93" s="46" t="s">
        <v>491</v>
      </c>
      <c r="C93" s="47" t="s">
        <v>477</v>
      </c>
      <c r="D93" s="48" t="s">
        <v>454</v>
      </c>
      <c r="E93" s="58">
        <v>5027.2</v>
      </c>
      <c r="F93" s="58">
        <v>5027.2</v>
      </c>
      <c r="G93" s="58">
        <v>5524.9</v>
      </c>
      <c r="H93" s="58">
        <v>5524.9</v>
      </c>
      <c r="I93" s="58">
        <v>5524.9</v>
      </c>
      <c r="J93" s="58">
        <v>5524.9</v>
      </c>
    </row>
    <row r="94" spans="1:10">
      <c r="A94" s="45" t="s">
        <v>60</v>
      </c>
      <c r="B94" s="46" t="s">
        <v>491</v>
      </c>
      <c r="C94" s="47" t="s">
        <v>478</v>
      </c>
      <c r="D94" s="48" t="s">
        <v>463</v>
      </c>
      <c r="E94" s="58">
        <v>0</v>
      </c>
      <c r="F94" s="58">
        <v>0</v>
      </c>
      <c r="G94" s="58">
        <v>45.6</v>
      </c>
      <c r="H94" s="58">
        <v>45.6</v>
      </c>
      <c r="I94" s="58">
        <v>45.6</v>
      </c>
      <c r="J94" s="58">
        <v>45.6</v>
      </c>
    </row>
    <row r="95" spans="1:10">
      <c r="A95" s="45" t="s">
        <v>60</v>
      </c>
      <c r="B95" s="46" t="s">
        <v>491</v>
      </c>
      <c r="C95" s="47" t="s">
        <v>479</v>
      </c>
      <c r="D95" s="48" t="s">
        <v>454</v>
      </c>
      <c r="E95" s="58">
        <v>1537.4</v>
      </c>
      <c r="F95" s="58">
        <v>1537.4</v>
      </c>
      <c r="G95" s="58">
        <v>1579.5</v>
      </c>
      <c r="H95" s="58">
        <v>1579.5</v>
      </c>
      <c r="I95" s="58">
        <v>1579.5</v>
      </c>
      <c r="J95" s="58">
        <v>1579.5</v>
      </c>
    </row>
    <row r="96" spans="1:10">
      <c r="A96" s="45" t="s">
        <v>60</v>
      </c>
      <c r="B96" s="46" t="s">
        <v>491</v>
      </c>
      <c r="C96" s="47" t="s">
        <v>457</v>
      </c>
      <c r="D96" s="48" t="s">
        <v>458</v>
      </c>
      <c r="E96" s="58">
        <v>96.1</v>
      </c>
      <c r="F96" s="58">
        <v>96.1</v>
      </c>
      <c r="G96" s="58">
        <v>139.5</v>
      </c>
      <c r="H96" s="58">
        <v>139.5</v>
      </c>
      <c r="I96" s="58">
        <v>139.5</v>
      </c>
      <c r="J96" s="58">
        <v>139.5</v>
      </c>
    </row>
    <row r="97" spans="1:10">
      <c r="A97" s="45" t="s">
        <v>60</v>
      </c>
      <c r="B97" s="46" t="s">
        <v>491</v>
      </c>
      <c r="C97" s="47" t="s">
        <v>457</v>
      </c>
      <c r="D97" s="48" t="s">
        <v>459</v>
      </c>
      <c r="E97" s="58">
        <v>14.2</v>
      </c>
      <c r="F97" s="58">
        <v>14.2</v>
      </c>
      <c r="G97" s="58">
        <v>29.3</v>
      </c>
      <c r="H97" s="58">
        <v>29.3</v>
      </c>
      <c r="I97" s="58">
        <v>29.3</v>
      </c>
      <c r="J97" s="58">
        <v>29.3</v>
      </c>
    </row>
    <row r="98" spans="1:10">
      <c r="A98" s="45" t="s">
        <v>60</v>
      </c>
      <c r="B98" s="46" t="s">
        <v>491</v>
      </c>
      <c r="C98" s="47" t="s">
        <v>460</v>
      </c>
      <c r="D98" s="48" t="s">
        <v>458</v>
      </c>
      <c r="E98" s="58">
        <v>776.3</v>
      </c>
      <c r="F98" s="58">
        <v>776.3</v>
      </c>
      <c r="G98" s="58">
        <v>166.2</v>
      </c>
      <c r="H98" s="58">
        <v>166.2</v>
      </c>
      <c r="I98" s="58">
        <v>166.2</v>
      </c>
      <c r="J98" s="58">
        <v>166.2</v>
      </c>
    </row>
    <row r="99" spans="1:10">
      <c r="A99" s="45" t="s">
        <v>60</v>
      </c>
      <c r="B99" s="46" t="s">
        <v>491</v>
      </c>
      <c r="C99" s="47" t="s">
        <v>460</v>
      </c>
      <c r="D99" s="48" t="s">
        <v>459</v>
      </c>
      <c r="E99" s="58">
        <v>1103.8</v>
      </c>
      <c r="F99" s="58">
        <v>1103.8</v>
      </c>
      <c r="G99" s="58">
        <v>937.3</v>
      </c>
      <c r="H99" s="58">
        <v>937.3</v>
      </c>
      <c r="I99" s="58">
        <v>937.3</v>
      </c>
      <c r="J99" s="58">
        <v>937.3</v>
      </c>
    </row>
    <row r="100" spans="1:10">
      <c r="A100" s="45" t="s">
        <v>60</v>
      </c>
      <c r="B100" s="46" t="s">
        <v>491</v>
      </c>
      <c r="C100" s="47" t="s">
        <v>495</v>
      </c>
      <c r="D100" s="48" t="s">
        <v>463</v>
      </c>
      <c r="E100" s="58">
        <v>8.1999999999999993</v>
      </c>
      <c r="F100" s="58">
        <v>8.1999999999999993</v>
      </c>
      <c r="G100" s="58">
        <v>7.5</v>
      </c>
      <c r="H100" s="58">
        <v>7.5</v>
      </c>
      <c r="I100" s="58">
        <v>7.5</v>
      </c>
      <c r="J100" s="58">
        <v>7.5</v>
      </c>
    </row>
    <row r="101" spans="1:10">
      <c r="A101" s="45" t="s">
        <v>60</v>
      </c>
      <c r="B101" s="46" t="s">
        <v>491</v>
      </c>
      <c r="C101" s="47" t="s">
        <v>480</v>
      </c>
      <c r="D101" s="48" t="s">
        <v>463</v>
      </c>
      <c r="E101" s="58">
        <v>4.7</v>
      </c>
      <c r="F101" s="58">
        <v>4.7</v>
      </c>
      <c r="G101" s="58">
        <v>1</v>
      </c>
      <c r="H101" s="58">
        <v>1</v>
      </c>
      <c r="I101" s="58">
        <v>1</v>
      </c>
      <c r="J101" s="58">
        <v>1</v>
      </c>
    </row>
    <row r="102" spans="1:10">
      <c r="A102" s="45" t="s">
        <v>60</v>
      </c>
      <c r="B102" s="46" t="s">
        <v>491</v>
      </c>
      <c r="C102" s="47" t="s">
        <v>496</v>
      </c>
      <c r="D102" s="48" t="s">
        <v>463</v>
      </c>
      <c r="E102" s="58">
        <v>0.1</v>
      </c>
      <c r="F102" s="58">
        <v>0.1</v>
      </c>
      <c r="G102" s="58">
        <v>0</v>
      </c>
      <c r="H102" s="58">
        <v>0</v>
      </c>
      <c r="I102" s="58">
        <v>0</v>
      </c>
      <c r="J102" s="58">
        <v>0</v>
      </c>
    </row>
    <row r="103" spans="1:10">
      <c r="A103" s="45" t="s">
        <v>60</v>
      </c>
      <c r="B103" s="46" t="s">
        <v>492</v>
      </c>
      <c r="C103" s="47" t="s">
        <v>499</v>
      </c>
      <c r="D103" s="48" t="s">
        <v>458</v>
      </c>
      <c r="E103" s="58">
        <v>45</v>
      </c>
      <c r="F103" s="58">
        <v>45</v>
      </c>
      <c r="G103" s="58">
        <v>0.8</v>
      </c>
      <c r="H103" s="58">
        <v>0.8</v>
      </c>
      <c r="I103" s="58">
        <v>0.8</v>
      </c>
      <c r="J103" s="58">
        <v>0.8</v>
      </c>
    </row>
    <row r="104" spans="1:10">
      <c r="A104" s="45" t="s">
        <v>60</v>
      </c>
      <c r="B104" s="46" t="s">
        <v>492</v>
      </c>
      <c r="C104" s="47" t="s">
        <v>499</v>
      </c>
      <c r="D104" s="48" t="s">
        <v>459</v>
      </c>
      <c r="E104" s="58">
        <v>0</v>
      </c>
      <c r="F104" s="58">
        <v>0</v>
      </c>
      <c r="G104" s="58">
        <v>41.9</v>
      </c>
      <c r="H104" s="58">
        <v>41.9</v>
      </c>
      <c r="I104" s="58">
        <v>41.9</v>
      </c>
      <c r="J104" s="58">
        <v>41.9</v>
      </c>
    </row>
    <row r="105" spans="1:10">
      <c r="A105" s="68" t="s">
        <v>451</v>
      </c>
      <c r="B105" s="69"/>
      <c r="C105" s="69"/>
      <c r="D105" s="70"/>
      <c r="E105" s="59">
        <v>127420.7</v>
      </c>
      <c r="F105" s="59">
        <v>125551.8</v>
      </c>
      <c r="G105" s="59">
        <v>83463.100000000006</v>
      </c>
      <c r="H105" s="59">
        <v>74804.100000000006</v>
      </c>
      <c r="I105" s="59">
        <v>66144.100000000006</v>
      </c>
      <c r="J105" s="59">
        <v>66145.100000000006</v>
      </c>
    </row>
    <row r="106" spans="1:10">
      <c r="A106" s="71">
        <v>1020</v>
      </c>
      <c r="B106" s="72"/>
      <c r="C106" s="72"/>
      <c r="D106" s="72"/>
      <c r="E106" s="75">
        <f>+E108</f>
        <v>817.5</v>
      </c>
      <c r="F106" s="75">
        <f>+F108</f>
        <v>817.5</v>
      </c>
      <c r="G106" s="75">
        <f>+G108</f>
        <v>707.9</v>
      </c>
      <c r="H106" s="75">
        <f>+H108</f>
        <v>707.9</v>
      </c>
      <c r="I106" s="75">
        <f>+I108</f>
        <v>707.9</v>
      </c>
      <c r="J106" s="75">
        <f>+J108</f>
        <v>707.9</v>
      </c>
    </row>
    <row r="107" spans="1:10">
      <c r="A107" s="45" t="s">
        <v>38</v>
      </c>
      <c r="B107" s="46" t="s">
        <v>505</v>
      </c>
      <c r="C107" s="47" t="s">
        <v>493</v>
      </c>
      <c r="D107" s="48" t="s">
        <v>463</v>
      </c>
      <c r="E107" s="58">
        <v>817.5</v>
      </c>
      <c r="F107" s="58">
        <v>817.5</v>
      </c>
      <c r="G107" s="58">
        <v>707.9</v>
      </c>
      <c r="H107" s="58">
        <v>707.9</v>
      </c>
      <c r="I107" s="58">
        <v>707.9</v>
      </c>
      <c r="J107" s="58">
        <v>707.9</v>
      </c>
    </row>
    <row r="108" spans="1:10">
      <c r="A108" s="68" t="s">
        <v>451</v>
      </c>
      <c r="B108" s="69"/>
      <c r="C108" s="69"/>
      <c r="D108" s="70"/>
      <c r="E108" s="59">
        <v>817.5</v>
      </c>
      <c r="F108" s="59">
        <v>817.5</v>
      </c>
      <c r="G108" s="59">
        <v>707.9</v>
      </c>
      <c r="H108" s="59">
        <v>707.9</v>
      </c>
      <c r="I108" s="59">
        <v>707.9</v>
      </c>
      <c r="J108" s="59">
        <v>707.9</v>
      </c>
    </row>
    <row r="109" spans="1:10">
      <c r="A109" s="71">
        <v>1021</v>
      </c>
      <c r="B109" s="72"/>
      <c r="C109" s="72"/>
      <c r="D109" s="72"/>
      <c r="E109" s="75">
        <f>+E111</f>
        <v>99</v>
      </c>
      <c r="F109" s="75">
        <f>+F111</f>
        <v>99</v>
      </c>
      <c r="G109" s="75">
        <f>+G111</f>
        <v>0</v>
      </c>
      <c r="H109" s="75">
        <f>+H111</f>
        <v>0</v>
      </c>
      <c r="I109" s="75">
        <f>+I111</f>
        <v>0</v>
      </c>
      <c r="J109" s="75">
        <f>+J111</f>
        <v>0</v>
      </c>
    </row>
    <row r="110" spans="1:10">
      <c r="A110" s="45" t="s">
        <v>67</v>
      </c>
      <c r="B110" s="46" t="s">
        <v>523</v>
      </c>
      <c r="C110" s="47" t="s">
        <v>525</v>
      </c>
      <c r="D110" s="48" t="s">
        <v>458</v>
      </c>
      <c r="E110" s="58">
        <v>99</v>
      </c>
      <c r="F110" s="58">
        <v>99</v>
      </c>
      <c r="G110" s="58">
        <v>0</v>
      </c>
      <c r="H110" s="58">
        <v>0</v>
      </c>
      <c r="I110" s="58">
        <v>0</v>
      </c>
      <c r="J110" s="58">
        <v>0</v>
      </c>
    </row>
    <row r="111" spans="1:10">
      <c r="A111" s="68" t="s">
        <v>451</v>
      </c>
      <c r="B111" s="69"/>
      <c r="C111" s="69"/>
      <c r="D111" s="70"/>
      <c r="E111" s="59">
        <v>99</v>
      </c>
      <c r="F111" s="59">
        <v>99</v>
      </c>
      <c r="G111" s="59">
        <v>0</v>
      </c>
      <c r="H111" s="59">
        <v>0</v>
      </c>
      <c r="I111" s="59">
        <v>0</v>
      </c>
      <c r="J111" s="59">
        <v>0</v>
      </c>
    </row>
    <row r="112" spans="1:10">
      <c r="A112" s="71">
        <v>1023</v>
      </c>
      <c r="B112" s="72"/>
      <c r="C112" s="72"/>
      <c r="D112" s="72"/>
      <c r="E112" s="75">
        <f>+E120</f>
        <v>685</v>
      </c>
      <c r="F112" s="75">
        <f>+F120</f>
        <v>685</v>
      </c>
      <c r="G112" s="75">
        <f>+G120</f>
        <v>759.2</v>
      </c>
      <c r="H112" s="75">
        <f>+H120</f>
        <v>759.2</v>
      </c>
      <c r="I112" s="75">
        <f>+I120</f>
        <v>759.2</v>
      </c>
      <c r="J112" s="75">
        <f>+J120</f>
        <v>759.2</v>
      </c>
    </row>
    <row r="113" spans="1:10">
      <c r="A113" s="45" t="s">
        <v>71</v>
      </c>
      <c r="B113" s="46" t="s">
        <v>540</v>
      </c>
      <c r="C113" s="47" t="s">
        <v>477</v>
      </c>
      <c r="D113" s="48" t="s">
        <v>454</v>
      </c>
      <c r="E113" s="58">
        <v>497.3</v>
      </c>
      <c r="F113" s="58">
        <v>497.3</v>
      </c>
      <c r="G113" s="58">
        <v>536.4</v>
      </c>
      <c r="H113" s="58">
        <v>536.4</v>
      </c>
      <c r="I113" s="58">
        <v>536.4</v>
      </c>
      <c r="J113" s="58">
        <v>536.4</v>
      </c>
    </row>
    <row r="114" spans="1:10">
      <c r="A114" s="45" t="s">
        <v>71</v>
      </c>
      <c r="B114" s="46" t="s">
        <v>540</v>
      </c>
      <c r="C114" s="47" t="s">
        <v>479</v>
      </c>
      <c r="D114" s="48" t="s">
        <v>454</v>
      </c>
      <c r="E114" s="58">
        <v>149</v>
      </c>
      <c r="F114" s="58">
        <v>149</v>
      </c>
      <c r="G114" s="58">
        <v>162</v>
      </c>
      <c r="H114" s="58">
        <v>162</v>
      </c>
      <c r="I114" s="58">
        <v>162</v>
      </c>
      <c r="J114" s="58">
        <v>162</v>
      </c>
    </row>
    <row r="115" spans="1:10">
      <c r="A115" s="45" t="s">
        <v>71</v>
      </c>
      <c r="B115" s="46" t="s">
        <v>540</v>
      </c>
      <c r="C115" s="47" t="s">
        <v>457</v>
      </c>
      <c r="D115" s="48" t="s">
        <v>458</v>
      </c>
      <c r="E115" s="58">
        <v>22.5</v>
      </c>
      <c r="F115" s="58">
        <v>22.5</v>
      </c>
      <c r="G115" s="58">
        <v>25.7</v>
      </c>
      <c r="H115" s="58">
        <v>25.7</v>
      </c>
      <c r="I115" s="58">
        <v>25.7</v>
      </c>
      <c r="J115" s="58">
        <v>25.7</v>
      </c>
    </row>
    <row r="116" spans="1:10">
      <c r="A116" s="45" t="s">
        <v>71</v>
      </c>
      <c r="B116" s="46" t="s">
        <v>540</v>
      </c>
      <c r="C116" s="47" t="s">
        <v>457</v>
      </c>
      <c r="D116" s="48" t="s">
        <v>459</v>
      </c>
      <c r="E116" s="58">
        <v>0</v>
      </c>
      <c r="F116" s="58">
        <v>0</v>
      </c>
      <c r="G116" s="58">
        <v>5</v>
      </c>
      <c r="H116" s="58">
        <v>5</v>
      </c>
      <c r="I116" s="58">
        <v>5</v>
      </c>
      <c r="J116" s="58">
        <v>5</v>
      </c>
    </row>
    <row r="117" spans="1:10">
      <c r="A117" s="45" t="s">
        <v>71</v>
      </c>
      <c r="B117" s="46" t="s">
        <v>540</v>
      </c>
      <c r="C117" s="47" t="s">
        <v>460</v>
      </c>
      <c r="D117" s="48" t="s">
        <v>458</v>
      </c>
      <c r="E117" s="58">
        <v>0</v>
      </c>
      <c r="F117" s="58">
        <v>0</v>
      </c>
      <c r="G117" s="58">
        <v>1</v>
      </c>
      <c r="H117" s="58">
        <v>1</v>
      </c>
      <c r="I117" s="58">
        <v>1</v>
      </c>
      <c r="J117" s="58">
        <v>1</v>
      </c>
    </row>
    <row r="118" spans="1:10">
      <c r="A118" s="45" t="s">
        <v>71</v>
      </c>
      <c r="B118" s="46" t="s">
        <v>540</v>
      </c>
      <c r="C118" s="47" t="s">
        <v>460</v>
      </c>
      <c r="D118" s="48" t="s">
        <v>459</v>
      </c>
      <c r="E118" s="58">
        <v>0</v>
      </c>
      <c r="F118" s="58">
        <v>0</v>
      </c>
      <c r="G118" s="58">
        <v>11</v>
      </c>
      <c r="H118" s="58">
        <v>11</v>
      </c>
      <c r="I118" s="58">
        <v>11</v>
      </c>
      <c r="J118" s="58">
        <v>11</v>
      </c>
    </row>
    <row r="119" spans="1:10">
      <c r="A119" s="45" t="s">
        <v>71</v>
      </c>
      <c r="B119" s="46" t="s">
        <v>541</v>
      </c>
      <c r="C119" s="47" t="s">
        <v>460</v>
      </c>
      <c r="D119" s="48" t="s">
        <v>459</v>
      </c>
      <c r="E119" s="58">
        <v>16.2</v>
      </c>
      <c r="F119" s="58">
        <v>16.2</v>
      </c>
      <c r="G119" s="58">
        <v>18.100000000000001</v>
      </c>
      <c r="H119" s="58">
        <v>18.100000000000001</v>
      </c>
      <c r="I119" s="58">
        <v>18.100000000000001</v>
      </c>
      <c r="J119" s="58">
        <v>18.100000000000001</v>
      </c>
    </row>
    <row r="120" spans="1:10">
      <c r="A120" s="68" t="s">
        <v>451</v>
      </c>
      <c r="B120" s="69"/>
      <c r="C120" s="69"/>
      <c r="D120" s="70"/>
      <c r="E120" s="59">
        <v>685</v>
      </c>
      <c r="F120" s="59">
        <v>685</v>
      </c>
      <c r="G120" s="59">
        <v>759.2</v>
      </c>
      <c r="H120" s="59">
        <v>759.2</v>
      </c>
      <c r="I120" s="59">
        <v>759.2</v>
      </c>
      <c r="J120" s="59">
        <v>759.2</v>
      </c>
    </row>
    <row r="121" spans="1:10">
      <c r="A121" s="71">
        <v>1024</v>
      </c>
      <c r="B121" s="72"/>
      <c r="C121" s="72"/>
      <c r="D121" s="72"/>
      <c r="E121" s="75">
        <f>+E133</f>
        <v>1554.5</v>
      </c>
      <c r="F121" s="75">
        <f>+F133</f>
        <v>1554.5</v>
      </c>
      <c r="G121" s="75">
        <f>+G133</f>
        <v>1499.7</v>
      </c>
      <c r="H121" s="75">
        <f>+H133</f>
        <v>1499.7</v>
      </c>
      <c r="I121" s="75">
        <f>+I133</f>
        <v>1499.7</v>
      </c>
      <c r="J121" s="75">
        <f>+J133</f>
        <v>1499.7</v>
      </c>
    </row>
    <row r="122" spans="1:10">
      <c r="A122" s="45" t="s">
        <v>71</v>
      </c>
      <c r="B122" s="46" t="s">
        <v>540</v>
      </c>
      <c r="C122" s="47" t="s">
        <v>477</v>
      </c>
      <c r="D122" s="48" t="s">
        <v>454</v>
      </c>
      <c r="E122" s="58">
        <v>764.9</v>
      </c>
      <c r="F122" s="58">
        <v>764.9</v>
      </c>
      <c r="G122" s="58">
        <v>870.6</v>
      </c>
      <c r="H122" s="58">
        <v>870.6</v>
      </c>
      <c r="I122" s="58">
        <v>870.6</v>
      </c>
      <c r="J122" s="58">
        <v>870.6</v>
      </c>
    </row>
    <row r="123" spans="1:10">
      <c r="A123" s="45" t="s">
        <v>71</v>
      </c>
      <c r="B123" s="46" t="s">
        <v>540</v>
      </c>
      <c r="C123" s="47" t="s">
        <v>479</v>
      </c>
      <c r="D123" s="48" t="s">
        <v>454</v>
      </c>
      <c r="E123" s="58">
        <v>241.5</v>
      </c>
      <c r="F123" s="58">
        <v>241.5</v>
      </c>
      <c r="G123" s="58">
        <v>249.3</v>
      </c>
      <c r="H123" s="58">
        <v>249.3</v>
      </c>
      <c r="I123" s="58">
        <v>249.3</v>
      </c>
      <c r="J123" s="58">
        <v>249.3</v>
      </c>
    </row>
    <row r="124" spans="1:10">
      <c r="A124" s="45" t="s">
        <v>71</v>
      </c>
      <c r="B124" s="46" t="s">
        <v>540</v>
      </c>
      <c r="C124" s="47" t="s">
        <v>457</v>
      </c>
      <c r="D124" s="48" t="s">
        <v>458</v>
      </c>
      <c r="E124" s="58">
        <v>0.9</v>
      </c>
      <c r="F124" s="58">
        <v>0.9</v>
      </c>
      <c r="G124" s="58">
        <v>1</v>
      </c>
      <c r="H124" s="58">
        <v>1</v>
      </c>
      <c r="I124" s="58">
        <v>1</v>
      </c>
      <c r="J124" s="58">
        <v>1</v>
      </c>
    </row>
    <row r="125" spans="1:10">
      <c r="A125" s="45" t="s">
        <v>71</v>
      </c>
      <c r="B125" s="46" t="s">
        <v>540</v>
      </c>
      <c r="C125" s="47" t="s">
        <v>457</v>
      </c>
      <c r="D125" s="48" t="s">
        <v>459</v>
      </c>
      <c r="E125" s="58">
        <v>0</v>
      </c>
      <c r="F125" s="58">
        <v>0</v>
      </c>
      <c r="G125" s="58">
        <v>5</v>
      </c>
      <c r="H125" s="58">
        <v>5</v>
      </c>
      <c r="I125" s="58">
        <v>5</v>
      </c>
      <c r="J125" s="58">
        <v>5</v>
      </c>
    </row>
    <row r="126" spans="1:10">
      <c r="A126" s="45" t="s">
        <v>71</v>
      </c>
      <c r="B126" s="46" t="s">
        <v>540</v>
      </c>
      <c r="C126" s="47" t="s">
        <v>460</v>
      </c>
      <c r="D126" s="48" t="s">
        <v>458</v>
      </c>
      <c r="E126" s="58">
        <v>1.3</v>
      </c>
      <c r="F126" s="58">
        <v>1.3</v>
      </c>
      <c r="G126" s="58">
        <v>2</v>
      </c>
      <c r="H126" s="58">
        <v>2</v>
      </c>
      <c r="I126" s="58">
        <v>2</v>
      </c>
      <c r="J126" s="58">
        <v>2</v>
      </c>
    </row>
    <row r="127" spans="1:10">
      <c r="A127" s="45" t="s">
        <v>71</v>
      </c>
      <c r="B127" s="46" t="s">
        <v>540</v>
      </c>
      <c r="C127" s="47" t="s">
        <v>460</v>
      </c>
      <c r="D127" s="48" t="s">
        <v>459</v>
      </c>
      <c r="E127" s="58">
        <v>0</v>
      </c>
      <c r="F127" s="58">
        <v>0</v>
      </c>
      <c r="G127" s="58">
        <v>57.5</v>
      </c>
      <c r="H127" s="58">
        <v>57.5</v>
      </c>
      <c r="I127" s="58">
        <v>57.5</v>
      </c>
      <c r="J127" s="58">
        <v>57.5</v>
      </c>
    </row>
    <row r="128" spans="1:10">
      <c r="A128" s="45" t="s">
        <v>71</v>
      </c>
      <c r="B128" s="46" t="s">
        <v>542</v>
      </c>
      <c r="C128" s="47" t="s">
        <v>457</v>
      </c>
      <c r="D128" s="48" t="s">
        <v>458</v>
      </c>
      <c r="E128" s="58">
        <v>12.9</v>
      </c>
      <c r="F128" s="58">
        <v>12.9</v>
      </c>
      <c r="G128" s="58">
        <v>140.19999999999999</v>
      </c>
      <c r="H128" s="58">
        <v>140.19999999999999</v>
      </c>
      <c r="I128" s="58">
        <v>140.19999999999999</v>
      </c>
      <c r="J128" s="58">
        <v>140.19999999999999</v>
      </c>
    </row>
    <row r="129" spans="1:11">
      <c r="A129" s="45" t="s">
        <v>71</v>
      </c>
      <c r="B129" s="46" t="s">
        <v>542</v>
      </c>
      <c r="C129" s="47" t="s">
        <v>457</v>
      </c>
      <c r="D129" s="48" t="s">
        <v>459</v>
      </c>
      <c r="E129" s="58">
        <v>36.200000000000003</v>
      </c>
      <c r="F129" s="58">
        <v>36.200000000000003</v>
      </c>
      <c r="G129" s="58">
        <v>0</v>
      </c>
      <c r="H129" s="58">
        <v>0</v>
      </c>
      <c r="I129" s="58">
        <v>0</v>
      </c>
      <c r="J129" s="58">
        <v>0</v>
      </c>
    </row>
    <row r="130" spans="1:11">
      <c r="A130" s="45" t="s">
        <v>71</v>
      </c>
      <c r="B130" s="46" t="s">
        <v>543</v>
      </c>
      <c r="C130" s="47" t="s">
        <v>460</v>
      </c>
      <c r="D130" s="48" t="s">
        <v>458</v>
      </c>
      <c r="E130" s="58">
        <v>0</v>
      </c>
      <c r="F130" s="58">
        <v>0</v>
      </c>
      <c r="G130" s="58">
        <v>19.100000000000001</v>
      </c>
      <c r="H130" s="58">
        <v>19.100000000000001</v>
      </c>
      <c r="I130" s="58">
        <v>19.100000000000001</v>
      </c>
      <c r="J130" s="58">
        <v>19.100000000000001</v>
      </c>
    </row>
    <row r="131" spans="1:11">
      <c r="A131" s="45" t="s">
        <v>71</v>
      </c>
      <c r="B131" s="46" t="s">
        <v>543</v>
      </c>
      <c r="C131" s="47" t="s">
        <v>460</v>
      </c>
      <c r="D131" s="48" t="s">
        <v>459</v>
      </c>
      <c r="E131" s="58">
        <v>0</v>
      </c>
      <c r="F131" s="58">
        <v>0</v>
      </c>
      <c r="G131" s="58">
        <v>88</v>
      </c>
      <c r="H131" s="58">
        <v>88</v>
      </c>
      <c r="I131" s="58">
        <v>88</v>
      </c>
      <c r="J131" s="58">
        <v>88</v>
      </c>
    </row>
    <row r="132" spans="1:11">
      <c r="A132" s="45" t="s">
        <v>71</v>
      </c>
      <c r="B132" s="46" t="s">
        <v>543</v>
      </c>
      <c r="C132" s="47" t="s">
        <v>460</v>
      </c>
      <c r="D132" s="48" t="s">
        <v>463</v>
      </c>
      <c r="E132" s="58">
        <v>496.8</v>
      </c>
      <c r="F132" s="58">
        <v>496.8</v>
      </c>
      <c r="G132" s="58">
        <v>67</v>
      </c>
      <c r="H132" s="58">
        <v>67</v>
      </c>
      <c r="I132" s="58">
        <v>67</v>
      </c>
      <c r="J132" s="58">
        <v>67</v>
      </c>
    </row>
    <row r="133" spans="1:11">
      <c r="A133" s="68" t="s">
        <v>451</v>
      </c>
      <c r="B133" s="69"/>
      <c r="C133" s="69"/>
      <c r="D133" s="70"/>
      <c r="E133" s="59">
        <v>1554.5</v>
      </c>
      <c r="F133" s="59">
        <v>1554.5</v>
      </c>
      <c r="G133" s="59">
        <v>1499.7</v>
      </c>
      <c r="H133" s="59">
        <v>1499.7</v>
      </c>
      <c r="I133" s="59">
        <v>1499.7</v>
      </c>
      <c r="J133" s="59">
        <v>1499.7</v>
      </c>
    </row>
    <row r="134" spans="1:11">
      <c r="A134" s="71">
        <v>1031</v>
      </c>
      <c r="B134" s="72"/>
      <c r="C134" s="72"/>
      <c r="D134" s="72"/>
      <c r="E134" s="75">
        <f>+E141</f>
        <v>4418.7999999999993</v>
      </c>
      <c r="F134" s="75">
        <f>+F141</f>
        <v>4418.7999999999993</v>
      </c>
      <c r="G134" s="75">
        <f>+G141</f>
        <v>2333.5</v>
      </c>
      <c r="H134" s="75">
        <f>+H141</f>
        <v>2333.5</v>
      </c>
      <c r="I134" s="75">
        <f>+I141</f>
        <v>2333.5</v>
      </c>
      <c r="J134" s="75">
        <f>+J141</f>
        <v>2333.5</v>
      </c>
    </row>
    <row r="135" spans="1:11">
      <c r="A135" s="45" t="s">
        <v>78</v>
      </c>
      <c r="B135" s="46" t="s">
        <v>505</v>
      </c>
      <c r="C135" s="47" t="s">
        <v>493</v>
      </c>
      <c r="D135" s="48" t="s">
        <v>463</v>
      </c>
      <c r="E135" s="58">
        <v>2088.9</v>
      </c>
      <c r="F135" s="58">
        <v>2088.9</v>
      </c>
      <c r="G135" s="58">
        <v>1996</v>
      </c>
      <c r="H135" s="58">
        <v>1996</v>
      </c>
      <c r="I135" s="58">
        <v>1996</v>
      </c>
      <c r="J135" s="58">
        <v>1996</v>
      </c>
    </row>
    <row r="136" spans="1:11">
      <c r="A136" s="45" t="s">
        <v>48</v>
      </c>
      <c r="B136" s="46" t="s">
        <v>518</v>
      </c>
      <c r="C136" s="47" t="s">
        <v>517</v>
      </c>
      <c r="D136" s="48" t="s">
        <v>504</v>
      </c>
      <c r="E136" s="58">
        <v>1510.5</v>
      </c>
      <c r="F136" s="58">
        <v>1510.5</v>
      </c>
      <c r="G136" s="58">
        <v>0</v>
      </c>
      <c r="H136" s="58">
        <v>0</v>
      </c>
      <c r="I136" s="58">
        <v>0</v>
      </c>
      <c r="J136" s="58">
        <v>0</v>
      </c>
    </row>
    <row r="137" spans="1:11">
      <c r="A137" s="45" t="s">
        <v>48</v>
      </c>
      <c r="B137" s="46" t="s">
        <v>519</v>
      </c>
      <c r="C137" s="47" t="s">
        <v>517</v>
      </c>
      <c r="D137" s="48" t="s">
        <v>504</v>
      </c>
      <c r="E137" s="58">
        <v>79.5</v>
      </c>
      <c r="F137" s="58">
        <v>79.5</v>
      </c>
      <c r="G137" s="58">
        <v>0</v>
      </c>
      <c r="H137" s="58">
        <v>0</v>
      </c>
      <c r="I137" s="58">
        <v>0</v>
      </c>
      <c r="J137" s="58">
        <v>0</v>
      </c>
    </row>
    <row r="138" spans="1:11">
      <c r="A138" s="45" t="s">
        <v>48</v>
      </c>
      <c r="B138" s="46" t="s">
        <v>520</v>
      </c>
      <c r="C138" s="47" t="s">
        <v>517</v>
      </c>
      <c r="D138" s="48" t="s">
        <v>463</v>
      </c>
      <c r="E138" s="58">
        <v>4.2</v>
      </c>
      <c r="F138" s="58">
        <v>4.2</v>
      </c>
      <c r="G138" s="58">
        <v>120</v>
      </c>
      <c r="H138" s="58">
        <v>120</v>
      </c>
      <c r="I138" s="58">
        <v>120</v>
      </c>
      <c r="J138" s="58">
        <v>120</v>
      </c>
    </row>
    <row r="139" spans="1:11">
      <c r="A139" s="45" t="s">
        <v>79</v>
      </c>
      <c r="B139" s="46" t="s">
        <v>567</v>
      </c>
      <c r="C139" s="47" t="s">
        <v>569</v>
      </c>
      <c r="D139" s="48" t="s">
        <v>504</v>
      </c>
      <c r="E139" s="58">
        <v>183.2</v>
      </c>
      <c r="F139" s="58">
        <v>183.2</v>
      </c>
      <c r="G139" s="58">
        <v>217.5</v>
      </c>
      <c r="H139" s="58">
        <v>217.5</v>
      </c>
      <c r="I139" s="58">
        <v>217.5</v>
      </c>
      <c r="J139" s="58">
        <v>217.5</v>
      </c>
    </row>
    <row r="140" spans="1:11">
      <c r="A140" s="45" t="s">
        <v>79</v>
      </c>
      <c r="B140" s="46" t="s">
        <v>568</v>
      </c>
      <c r="C140" s="47" t="s">
        <v>569</v>
      </c>
      <c r="D140" s="48" t="s">
        <v>504</v>
      </c>
      <c r="E140" s="58">
        <v>552.5</v>
      </c>
      <c r="F140" s="58">
        <v>552.5</v>
      </c>
      <c r="G140" s="58">
        <v>0</v>
      </c>
      <c r="H140" s="58">
        <v>0</v>
      </c>
      <c r="I140" s="58">
        <v>0</v>
      </c>
      <c r="J140" s="58">
        <v>0</v>
      </c>
    </row>
    <row r="141" spans="1:11">
      <c r="A141" s="74" t="s">
        <v>451</v>
      </c>
      <c r="B141" s="69"/>
      <c r="C141" s="69"/>
      <c r="D141" s="70"/>
      <c r="E141" s="59">
        <f>+E135+E136+E137+E138+E139+E140</f>
        <v>4418.7999999999993</v>
      </c>
      <c r="F141" s="59">
        <f>+F135+F136+F137+F138+F139+F140</f>
        <v>4418.7999999999993</v>
      </c>
      <c r="G141" s="59">
        <f>+G135+G136+G137+G138+G139+G140</f>
        <v>2333.5</v>
      </c>
      <c r="H141" s="59">
        <f>+H135+H136+H137+H138+H139+H140</f>
        <v>2333.5</v>
      </c>
      <c r="I141" s="59">
        <f>+I135+I136+I137+I138+I139+I140</f>
        <v>2333.5</v>
      </c>
      <c r="J141" s="59">
        <f>+J135+J136+J137+J138+J139+J140</f>
        <v>2333.5</v>
      </c>
      <c r="K141" s="42"/>
    </row>
    <row r="142" spans="1:11">
      <c r="A142" s="71">
        <v>1032</v>
      </c>
      <c r="B142" s="72"/>
      <c r="C142" s="72"/>
      <c r="D142" s="72"/>
      <c r="E142" s="75">
        <f>+E151</f>
        <v>41877.9</v>
      </c>
      <c r="F142" s="75">
        <f>+F151</f>
        <v>37721.5</v>
      </c>
      <c r="G142" s="75">
        <f>+G151</f>
        <v>17109.2</v>
      </c>
      <c r="H142" s="75">
        <f>+H151</f>
        <v>0</v>
      </c>
      <c r="I142" s="75">
        <f>+I151</f>
        <v>0</v>
      </c>
      <c r="J142" s="75">
        <f>+J151</f>
        <v>0</v>
      </c>
    </row>
    <row r="143" spans="1:11">
      <c r="A143" s="45" t="s">
        <v>83</v>
      </c>
      <c r="B143" s="46" t="s">
        <v>570</v>
      </c>
      <c r="C143" s="47" t="s">
        <v>460</v>
      </c>
      <c r="D143" s="48" t="s">
        <v>458</v>
      </c>
      <c r="E143" s="60">
        <v>717.6</v>
      </c>
      <c r="F143" s="61">
        <v>717.6</v>
      </c>
      <c r="G143" s="58">
        <v>315.8</v>
      </c>
      <c r="H143" s="58">
        <v>0</v>
      </c>
      <c r="I143" s="58">
        <v>0</v>
      </c>
      <c r="J143" s="58">
        <v>0</v>
      </c>
    </row>
    <row r="144" spans="1:11">
      <c r="A144" s="45" t="s">
        <v>83</v>
      </c>
      <c r="B144" s="46" t="s">
        <v>570</v>
      </c>
      <c r="C144" s="47" t="s">
        <v>460</v>
      </c>
      <c r="D144" s="48" t="s">
        <v>459</v>
      </c>
      <c r="E144" s="58">
        <v>374</v>
      </c>
      <c r="F144" s="58">
        <v>374</v>
      </c>
      <c r="G144" s="58">
        <v>65</v>
      </c>
      <c r="H144" s="58">
        <v>0</v>
      </c>
      <c r="I144" s="58">
        <v>0</v>
      </c>
      <c r="J144" s="58">
        <v>0</v>
      </c>
    </row>
    <row r="145" spans="1:10">
      <c r="A145" s="45" t="s">
        <v>83</v>
      </c>
      <c r="B145" s="46" t="s">
        <v>570</v>
      </c>
      <c r="C145" s="47" t="s">
        <v>460</v>
      </c>
      <c r="D145" s="48" t="s">
        <v>463</v>
      </c>
      <c r="E145" s="58">
        <v>2</v>
      </c>
      <c r="F145" s="58">
        <v>2</v>
      </c>
      <c r="G145" s="58">
        <v>5.4</v>
      </c>
      <c r="H145" s="58">
        <v>0</v>
      </c>
      <c r="I145" s="58">
        <v>0</v>
      </c>
      <c r="J145" s="58">
        <v>0</v>
      </c>
    </row>
    <row r="146" spans="1:10">
      <c r="A146" s="45" t="s">
        <v>84</v>
      </c>
      <c r="B146" s="46" t="s">
        <v>571</v>
      </c>
      <c r="C146" s="47" t="s">
        <v>460</v>
      </c>
      <c r="D146" s="48" t="s">
        <v>458</v>
      </c>
      <c r="E146" s="58">
        <v>0</v>
      </c>
      <c r="F146" s="58">
        <v>0</v>
      </c>
      <c r="G146" s="58">
        <v>183.9</v>
      </c>
      <c r="H146" s="58">
        <v>0</v>
      </c>
      <c r="I146" s="58">
        <v>0</v>
      </c>
      <c r="J146" s="58">
        <v>0</v>
      </c>
    </row>
    <row r="147" spans="1:10">
      <c r="A147" s="45" t="s">
        <v>84</v>
      </c>
      <c r="B147" s="46" t="s">
        <v>571</v>
      </c>
      <c r="C147" s="47" t="s">
        <v>493</v>
      </c>
      <c r="D147" s="48" t="s">
        <v>463</v>
      </c>
      <c r="E147" s="58">
        <v>8840.2000000000007</v>
      </c>
      <c r="F147" s="58">
        <v>8840.2000000000007</v>
      </c>
      <c r="G147" s="58">
        <v>16539.099999999999</v>
      </c>
      <c r="H147" s="58">
        <v>0</v>
      </c>
      <c r="I147" s="58">
        <v>0</v>
      </c>
      <c r="J147" s="58">
        <v>0</v>
      </c>
    </row>
    <row r="148" spans="1:10">
      <c r="A148" s="45" t="s">
        <v>84</v>
      </c>
      <c r="B148" s="46" t="s">
        <v>571</v>
      </c>
      <c r="C148" s="47" t="s">
        <v>494</v>
      </c>
      <c r="D148" s="48" t="s">
        <v>463</v>
      </c>
      <c r="E148" s="58">
        <v>324.5</v>
      </c>
      <c r="F148" s="58">
        <v>324.5</v>
      </c>
      <c r="G148" s="58">
        <v>0</v>
      </c>
      <c r="H148" s="58">
        <v>0</v>
      </c>
      <c r="I148" s="58">
        <v>0</v>
      </c>
      <c r="J148" s="58">
        <v>0</v>
      </c>
    </row>
    <row r="149" spans="1:10">
      <c r="A149" s="45" t="s">
        <v>85</v>
      </c>
      <c r="B149" s="46" t="s">
        <v>572</v>
      </c>
      <c r="C149" s="47" t="s">
        <v>499</v>
      </c>
      <c r="D149" s="48" t="s">
        <v>458</v>
      </c>
      <c r="E149" s="58">
        <v>1245.3</v>
      </c>
      <c r="F149" s="58">
        <v>1245.3</v>
      </c>
      <c r="G149" s="58">
        <v>0</v>
      </c>
      <c r="H149" s="58">
        <v>0</v>
      </c>
      <c r="I149" s="58">
        <v>0</v>
      </c>
      <c r="J149" s="58">
        <v>0</v>
      </c>
    </row>
    <row r="150" spans="1:10">
      <c r="A150" s="45" t="s">
        <v>85</v>
      </c>
      <c r="B150" s="46" t="s">
        <v>492</v>
      </c>
      <c r="C150" s="47" t="s">
        <v>499</v>
      </c>
      <c r="D150" s="48" t="s">
        <v>459</v>
      </c>
      <c r="E150" s="58">
        <v>30374.3</v>
      </c>
      <c r="F150" s="58">
        <v>26217.9</v>
      </c>
      <c r="G150" s="58">
        <v>0</v>
      </c>
      <c r="H150" s="58">
        <v>0</v>
      </c>
      <c r="I150" s="58">
        <v>0</v>
      </c>
      <c r="J150" s="58">
        <v>0</v>
      </c>
    </row>
    <row r="151" spans="1:10">
      <c r="A151" s="68" t="s">
        <v>451</v>
      </c>
      <c r="B151" s="69"/>
      <c r="C151" s="69"/>
      <c r="D151" s="70"/>
      <c r="E151" s="59">
        <v>41877.9</v>
      </c>
      <c r="F151" s="59">
        <v>37721.5</v>
      </c>
      <c r="G151" s="59">
        <v>17109.2</v>
      </c>
      <c r="H151" s="59">
        <v>0</v>
      </c>
      <c r="I151" s="59">
        <v>0</v>
      </c>
      <c r="J151" s="59">
        <v>0</v>
      </c>
    </row>
    <row r="152" spans="1:10">
      <c r="A152" s="71">
        <v>1033</v>
      </c>
      <c r="B152" s="72"/>
      <c r="C152" s="72"/>
      <c r="D152" s="72"/>
      <c r="E152" s="75">
        <f>+E167</f>
        <v>1907.5</v>
      </c>
      <c r="F152" s="75">
        <f>+F167</f>
        <v>1907.5</v>
      </c>
      <c r="G152" s="75">
        <f>+G167</f>
        <v>1612.3</v>
      </c>
      <c r="H152" s="75">
        <f>+H167</f>
        <v>1612.3</v>
      </c>
      <c r="I152" s="75">
        <f>+I167</f>
        <v>1612.3</v>
      </c>
      <c r="J152" s="75">
        <f>+J167</f>
        <v>1612.3</v>
      </c>
    </row>
    <row r="153" spans="1:10">
      <c r="A153" s="45" t="s">
        <v>89</v>
      </c>
      <c r="B153" s="46" t="s">
        <v>531</v>
      </c>
      <c r="C153" s="47" t="s">
        <v>460</v>
      </c>
      <c r="D153" s="48" t="s">
        <v>458</v>
      </c>
      <c r="E153" s="58">
        <v>28.3</v>
      </c>
      <c r="F153" s="58">
        <v>28.3</v>
      </c>
      <c r="G153" s="58">
        <v>961</v>
      </c>
      <c r="H153" s="58">
        <v>961</v>
      </c>
      <c r="I153" s="58">
        <v>961</v>
      </c>
      <c r="J153" s="58">
        <v>961</v>
      </c>
    </row>
    <row r="154" spans="1:10">
      <c r="A154" s="45" t="s">
        <v>89</v>
      </c>
      <c r="B154" s="46" t="s">
        <v>531</v>
      </c>
      <c r="C154" s="47" t="s">
        <v>460</v>
      </c>
      <c r="D154" s="48" t="s">
        <v>459</v>
      </c>
      <c r="E154" s="58">
        <v>990.3</v>
      </c>
      <c r="F154" s="58">
        <v>990.3</v>
      </c>
      <c r="G154" s="58">
        <v>0</v>
      </c>
      <c r="H154" s="58">
        <v>0</v>
      </c>
      <c r="I154" s="58">
        <v>0</v>
      </c>
      <c r="J154" s="58">
        <v>0</v>
      </c>
    </row>
    <row r="155" spans="1:10">
      <c r="A155" s="45" t="s">
        <v>89</v>
      </c>
      <c r="B155" s="46" t="s">
        <v>531</v>
      </c>
      <c r="C155" s="47" t="s">
        <v>494</v>
      </c>
      <c r="D155" s="48" t="s">
        <v>463</v>
      </c>
      <c r="E155" s="58">
        <v>43.3</v>
      </c>
      <c r="F155" s="58">
        <v>43.3</v>
      </c>
      <c r="G155" s="58">
        <v>0</v>
      </c>
      <c r="H155" s="58">
        <v>0</v>
      </c>
      <c r="I155" s="58">
        <v>0</v>
      </c>
      <c r="J155" s="58">
        <v>0</v>
      </c>
    </row>
    <row r="156" spans="1:10">
      <c r="A156" s="45" t="s">
        <v>89</v>
      </c>
      <c r="B156" s="46" t="s">
        <v>532</v>
      </c>
      <c r="C156" s="47" t="s">
        <v>536</v>
      </c>
      <c r="D156" s="48" t="s">
        <v>463</v>
      </c>
      <c r="E156" s="58">
        <v>175.9</v>
      </c>
      <c r="F156" s="58">
        <v>175.9</v>
      </c>
      <c r="G156" s="58">
        <v>0</v>
      </c>
      <c r="H156" s="58">
        <v>0</v>
      </c>
      <c r="I156" s="58">
        <v>0</v>
      </c>
      <c r="J156" s="58">
        <v>0</v>
      </c>
    </row>
    <row r="157" spans="1:10">
      <c r="A157" s="45" t="s">
        <v>89</v>
      </c>
      <c r="B157" s="46" t="s">
        <v>533</v>
      </c>
      <c r="C157" s="47" t="s">
        <v>460</v>
      </c>
      <c r="D157" s="48" t="s">
        <v>459</v>
      </c>
      <c r="E157" s="58">
        <v>20.6</v>
      </c>
      <c r="F157" s="58">
        <v>20.6</v>
      </c>
      <c r="G157" s="58">
        <v>0</v>
      </c>
      <c r="H157" s="58">
        <v>0</v>
      </c>
      <c r="I157" s="58">
        <v>0</v>
      </c>
      <c r="J157" s="58">
        <v>0</v>
      </c>
    </row>
    <row r="158" spans="1:10">
      <c r="A158" s="45" t="s">
        <v>89</v>
      </c>
      <c r="B158" s="46" t="s">
        <v>534</v>
      </c>
      <c r="C158" s="47" t="s">
        <v>460</v>
      </c>
      <c r="D158" s="48" t="s">
        <v>458</v>
      </c>
      <c r="E158" s="58">
        <v>134.1</v>
      </c>
      <c r="F158" s="58">
        <v>134.1</v>
      </c>
      <c r="G158" s="58">
        <v>0</v>
      </c>
      <c r="H158" s="58">
        <v>0</v>
      </c>
      <c r="I158" s="58">
        <v>0</v>
      </c>
      <c r="J158" s="58">
        <v>0</v>
      </c>
    </row>
    <row r="159" spans="1:10">
      <c r="A159" s="45" t="s">
        <v>89</v>
      </c>
      <c r="B159" s="46" t="s">
        <v>534</v>
      </c>
      <c r="C159" s="47" t="s">
        <v>460</v>
      </c>
      <c r="D159" s="48" t="s">
        <v>459</v>
      </c>
      <c r="E159" s="58">
        <v>269.8</v>
      </c>
      <c r="F159" s="58">
        <v>269.8</v>
      </c>
      <c r="G159" s="58">
        <v>0</v>
      </c>
      <c r="H159" s="58">
        <v>0</v>
      </c>
      <c r="I159" s="58">
        <v>0</v>
      </c>
      <c r="J159" s="58">
        <v>0</v>
      </c>
    </row>
    <row r="160" spans="1:10">
      <c r="A160" s="45" t="s">
        <v>89</v>
      </c>
      <c r="B160" s="46" t="s">
        <v>534</v>
      </c>
      <c r="C160" s="47" t="s">
        <v>460</v>
      </c>
      <c r="D160" s="48" t="s">
        <v>463</v>
      </c>
      <c r="E160" s="58">
        <v>2.8</v>
      </c>
      <c r="F160" s="58">
        <v>2.8</v>
      </c>
      <c r="G160" s="58">
        <v>262.2</v>
      </c>
      <c r="H160" s="58">
        <v>262.2</v>
      </c>
      <c r="I160" s="58">
        <v>262.2</v>
      </c>
      <c r="J160" s="58">
        <v>262.2</v>
      </c>
    </row>
    <row r="161" spans="1:10">
      <c r="A161" s="45" t="s">
        <v>89</v>
      </c>
      <c r="B161" s="46" t="s">
        <v>534</v>
      </c>
      <c r="C161" s="47" t="s">
        <v>537</v>
      </c>
      <c r="D161" s="48" t="s">
        <v>463</v>
      </c>
      <c r="E161" s="58">
        <v>1.3</v>
      </c>
      <c r="F161" s="58">
        <v>1.3</v>
      </c>
      <c r="G161" s="58">
        <v>0</v>
      </c>
      <c r="H161" s="58">
        <v>0</v>
      </c>
      <c r="I161" s="58">
        <v>0</v>
      </c>
      <c r="J161" s="58">
        <v>0</v>
      </c>
    </row>
    <row r="162" spans="1:10">
      <c r="A162" s="45" t="s">
        <v>89</v>
      </c>
      <c r="B162" s="46" t="s">
        <v>534</v>
      </c>
      <c r="C162" s="47" t="s">
        <v>536</v>
      </c>
      <c r="D162" s="48" t="s">
        <v>504</v>
      </c>
      <c r="E162" s="58">
        <v>9.9</v>
      </c>
      <c r="F162" s="58">
        <v>9.9</v>
      </c>
      <c r="G162" s="58">
        <v>0</v>
      </c>
      <c r="H162" s="58">
        <v>0</v>
      </c>
      <c r="I162" s="58">
        <v>0</v>
      </c>
      <c r="J162" s="58">
        <v>0</v>
      </c>
    </row>
    <row r="163" spans="1:10">
      <c r="A163" s="45" t="s">
        <v>89</v>
      </c>
      <c r="B163" s="46" t="s">
        <v>535</v>
      </c>
      <c r="C163" s="47" t="s">
        <v>460</v>
      </c>
      <c r="D163" s="48" t="s">
        <v>463</v>
      </c>
      <c r="E163" s="58">
        <v>9.4</v>
      </c>
      <c r="F163" s="58">
        <v>9.4</v>
      </c>
      <c r="G163" s="58">
        <v>0</v>
      </c>
      <c r="H163" s="58">
        <v>0</v>
      </c>
      <c r="I163" s="58">
        <v>0</v>
      </c>
      <c r="J163" s="58">
        <v>0</v>
      </c>
    </row>
    <row r="164" spans="1:10">
      <c r="A164" s="45" t="s">
        <v>60</v>
      </c>
      <c r="B164" s="46" t="s">
        <v>538</v>
      </c>
      <c r="C164" s="47" t="s">
        <v>460</v>
      </c>
      <c r="D164" s="48" t="s">
        <v>504</v>
      </c>
      <c r="E164" s="58">
        <v>205.6</v>
      </c>
      <c r="F164" s="58">
        <v>205.6</v>
      </c>
      <c r="G164" s="58">
        <v>381.5</v>
      </c>
      <c r="H164" s="58">
        <v>381.5</v>
      </c>
      <c r="I164" s="58">
        <v>381.5</v>
      </c>
      <c r="J164" s="58">
        <v>381.5</v>
      </c>
    </row>
    <row r="165" spans="1:10">
      <c r="A165" s="45" t="s">
        <v>60</v>
      </c>
      <c r="B165" s="46" t="s">
        <v>538</v>
      </c>
      <c r="C165" s="47" t="s">
        <v>460</v>
      </c>
      <c r="D165" s="48" t="s">
        <v>458</v>
      </c>
      <c r="E165" s="58">
        <v>1</v>
      </c>
      <c r="F165" s="58">
        <v>1</v>
      </c>
      <c r="G165" s="58">
        <v>0</v>
      </c>
      <c r="H165" s="58">
        <v>0</v>
      </c>
      <c r="I165" s="58">
        <v>0</v>
      </c>
      <c r="J165" s="58">
        <v>0</v>
      </c>
    </row>
    <row r="166" spans="1:10">
      <c r="A166" s="45" t="s">
        <v>60</v>
      </c>
      <c r="B166" s="46" t="s">
        <v>538</v>
      </c>
      <c r="C166" s="47" t="s">
        <v>460</v>
      </c>
      <c r="D166" s="48" t="s">
        <v>459</v>
      </c>
      <c r="E166" s="58">
        <v>15.2</v>
      </c>
      <c r="F166" s="58">
        <v>15.2</v>
      </c>
      <c r="G166" s="58">
        <v>7.6</v>
      </c>
      <c r="H166" s="58">
        <v>7.6</v>
      </c>
      <c r="I166" s="58">
        <v>7.6</v>
      </c>
      <c r="J166" s="58">
        <v>7.6</v>
      </c>
    </row>
    <row r="167" spans="1:10">
      <c r="A167" s="68" t="s">
        <v>451</v>
      </c>
      <c r="B167" s="69"/>
      <c r="C167" s="69"/>
      <c r="D167" s="70"/>
      <c r="E167" s="59">
        <v>1907.5</v>
      </c>
      <c r="F167" s="59">
        <v>1907.5</v>
      </c>
      <c r="G167" s="59">
        <v>1612.3</v>
      </c>
      <c r="H167" s="59">
        <v>1612.3</v>
      </c>
      <c r="I167" s="59">
        <v>1612.3</v>
      </c>
      <c r="J167" s="59">
        <v>1612.3</v>
      </c>
    </row>
    <row r="168" spans="1:10">
      <c r="A168" s="71">
        <v>1040</v>
      </c>
      <c r="B168" s="72"/>
      <c r="C168" s="72"/>
      <c r="D168" s="72"/>
      <c r="E168" s="75">
        <f>+E170</f>
        <v>87.9</v>
      </c>
      <c r="F168" s="75">
        <f>+F170</f>
        <v>87.9</v>
      </c>
      <c r="G168" s="75">
        <f>+G170</f>
        <v>100</v>
      </c>
      <c r="H168" s="75">
        <f>+H170</f>
        <v>100</v>
      </c>
      <c r="I168" s="75">
        <f>+I170</f>
        <v>100</v>
      </c>
      <c r="J168" s="75">
        <f>+J170</f>
        <v>100</v>
      </c>
    </row>
    <row r="169" spans="1:10">
      <c r="A169" s="45" t="s">
        <v>48</v>
      </c>
      <c r="B169" s="46" t="s">
        <v>521</v>
      </c>
      <c r="C169" s="47" t="s">
        <v>460</v>
      </c>
      <c r="D169" s="48" t="s">
        <v>458</v>
      </c>
      <c r="E169" s="58">
        <v>87.9</v>
      </c>
      <c r="F169" s="58">
        <v>87.9</v>
      </c>
      <c r="G169" s="58">
        <v>100</v>
      </c>
      <c r="H169" s="58">
        <v>100</v>
      </c>
      <c r="I169" s="58">
        <v>100</v>
      </c>
      <c r="J169" s="58">
        <v>100</v>
      </c>
    </row>
    <row r="170" spans="1:10">
      <c r="A170" s="68" t="s">
        <v>451</v>
      </c>
      <c r="B170" s="69"/>
      <c r="C170" s="69"/>
      <c r="D170" s="70"/>
      <c r="E170" s="59">
        <v>87.9</v>
      </c>
      <c r="F170" s="59">
        <v>87.9</v>
      </c>
      <c r="G170" s="59">
        <v>100</v>
      </c>
      <c r="H170" s="59">
        <v>100</v>
      </c>
      <c r="I170" s="59">
        <v>100</v>
      </c>
      <c r="J170" s="59">
        <v>100</v>
      </c>
    </row>
    <row r="171" spans="1:10">
      <c r="A171" s="71">
        <v>1101</v>
      </c>
      <c r="B171" s="72"/>
      <c r="C171" s="72"/>
      <c r="D171" s="72"/>
      <c r="E171" s="75">
        <f>+E216</f>
        <v>26289.4</v>
      </c>
      <c r="F171" s="75">
        <f>+F216</f>
        <v>26288.799999999999</v>
      </c>
      <c r="G171" s="75">
        <f>+G216</f>
        <v>26204.9</v>
      </c>
      <c r="H171" s="75">
        <f>+H216</f>
        <v>26204.9</v>
      </c>
      <c r="I171" s="75">
        <f>+I216</f>
        <v>26204.9</v>
      </c>
      <c r="J171" s="75">
        <f>+J216</f>
        <v>26204.9</v>
      </c>
    </row>
    <row r="172" spans="1:10">
      <c r="A172" s="45" t="s">
        <v>98</v>
      </c>
      <c r="B172" s="46" t="s">
        <v>500</v>
      </c>
      <c r="C172" s="47" t="s">
        <v>455</v>
      </c>
      <c r="D172" s="48" t="s">
        <v>454</v>
      </c>
      <c r="E172" s="58">
        <v>1825.9</v>
      </c>
      <c r="F172" s="58">
        <v>1825.9</v>
      </c>
      <c r="G172" s="58">
        <v>60</v>
      </c>
      <c r="H172" s="58">
        <v>60</v>
      </c>
      <c r="I172" s="58">
        <v>60</v>
      </c>
      <c r="J172" s="58">
        <v>60</v>
      </c>
    </row>
    <row r="173" spans="1:10">
      <c r="A173" s="45" t="s">
        <v>98</v>
      </c>
      <c r="B173" s="46" t="s">
        <v>500</v>
      </c>
      <c r="C173" s="47" t="s">
        <v>456</v>
      </c>
      <c r="D173" s="48" t="s">
        <v>454</v>
      </c>
      <c r="E173" s="58">
        <v>1</v>
      </c>
      <c r="F173" s="58">
        <v>1</v>
      </c>
      <c r="G173" s="58">
        <v>0</v>
      </c>
      <c r="H173" s="58">
        <v>0</v>
      </c>
      <c r="I173" s="58">
        <v>0</v>
      </c>
      <c r="J173" s="58">
        <v>0</v>
      </c>
    </row>
    <row r="174" spans="1:10">
      <c r="A174" s="45" t="s">
        <v>98</v>
      </c>
      <c r="B174" s="46" t="s">
        <v>500</v>
      </c>
      <c r="C174" s="47" t="s">
        <v>453</v>
      </c>
      <c r="D174" s="48" t="s">
        <v>454</v>
      </c>
      <c r="E174" s="58">
        <v>384.1</v>
      </c>
      <c r="F174" s="58">
        <v>384.1</v>
      </c>
      <c r="G174" s="58">
        <v>0</v>
      </c>
      <c r="H174" s="58">
        <v>0</v>
      </c>
      <c r="I174" s="58">
        <v>0</v>
      </c>
      <c r="J174" s="58">
        <v>0</v>
      </c>
    </row>
    <row r="175" spans="1:10">
      <c r="A175" s="45" t="s">
        <v>35</v>
      </c>
      <c r="B175" s="46" t="s">
        <v>501</v>
      </c>
      <c r="C175" s="47" t="s">
        <v>455</v>
      </c>
      <c r="D175" s="48" t="s">
        <v>454</v>
      </c>
      <c r="E175" s="58">
        <v>557.20000000000005</v>
      </c>
      <c r="F175" s="58">
        <v>557.20000000000005</v>
      </c>
      <c r="G175" s="58">
        <v>564.6</v>
      </c>
      <c r="H175" s="58">
        <v>564.6</v>
      </c>
      <c r="I175" s="58">
        <v>564.6</v>
      </c>
      <c r="J175" s="58">
        <v>564.6</v>
      </c>
    </row>
    <row r="176" spans="1:10">
      <c r="A176" s="45" t="s">
        <v>35</v>
      </c>
      <c r="B176" s="46" t="s">
        <v>501</v>
      </c>
      <c r="C176" s="47" t="s">
        <v>456</v>
      </c>
      <c r="D176" s="48" t="s">
        <v>454</v>
      </c>
      <c r="E176" s="58">
        <v>0</v>
      </c>
      <c r="F176" s="58">
        <v>0</v>
      </c>
      <c r="G176" s="58">
        <v>4</v>
      </c>
      <c r="H176" s="58">
        <v>4</v>
      </c>
      <c r="I176" s="58">
        <v>4</v>
      </c>
      <c r="J176" s="58">
        <v>4</v>
      </c>
    </row>
    <row r="177" spans="1:10">
      <c r="A177" s="45" t="s">
        <v>35</v>
      </c>
      <c r="B177" s="46" t="s">
        <v>501</v>
      </c>
      <c r="C177" s="47" t="s">
        <v>453</v>
      </c>
      <c r="D177" s="48" t="s">
        <v>454</v>
      </c>
      <c r="E177" s="58">
        <v>165.8</v>
      </c>
      <c r="F177" s="58">
        <v>165.8</v>
      </c>
      <c r="G177" s="58">
        <v>170.5</v>
      </c>
      <c r="H177" s="58">
        <v>170.5</v>
      </c>
      <c r="I177" s="58">
        <v>170.5</v>
      </c>
      <c r="J177" s="58">
        <v>170.5</v>
      </c>
    </row>
    <row r="178" spans="1:10">
      <c r="A178" s="45" t="s">
        <v>35</v>
      </c>
      <c r="B178" s="46" t="s">
        <v>501</v>
      </c>
      <c r="C178" s="47" t="s">
        <v>460</v>
      </c>
      <c r="D178" s="48" t="s">
        <v>458</v>
      </c>
      <c r="E178" s="58">
        <v>1.5</v>
      </c>
      <c r="F178" s="58">
        <v>1.5</v>
      </c>
      <c r="G178" s="58">
        <v>17</v>
      </c>
      <c r="H178" s="58">
        <v>17</v>
      </c>
      <c r="I178" s="58">
        <v>17</v>
      </c>
      <c r="J178" s="58">
        <v>17</v>
      </c>
    </row>
    <row r="179" spans="1:10">
      <c r="A179" s="45" t="s">
        <v>35</v>
      </c>
      <c r="B179" s="46" t="s">
        <v>501</v>
      </c>
      <c r="C179" s="47" t="s">
        <v>460</v>
      </c>
      <c r="D179" s="48" t="s">
        <v>459</v>
      </c>
      <c r="E179" s="58">
        <v>0</v>
      </c>
      <c r="F179" s="58">
        <v>0</v>
      </c>
      <c r="G179" s="58">
        <v>5</v>
      </c>
      <c r="H179" s="58">
        <v>5</v>
      </c>
      <c r="I179" s="58">
        <v>5</v>
      </c>
      <c r="J179" s="58">
        <v>5</v>
      </c>
    </row>
    <row r="180" spans="1:10">
      <c r="A180" s="45" t="s">
        <v>99</v>
      </c>
      <c r="B180" s="46" t="s">
        <v>502</v>
      </c>
      <c r="C180" s="47" t="s">
        <v>455</v>
      </c>
      <c r="D180" s="48" t="s">
        <v>454</v>
      </c>
      <c r="E180" s="58">
        <v>629.9</v>
      </c>
      <c r="F180" s="58">
        <v>629.9</v>
      </c>
      <c r="G180" s="58">
        <v>428.8</v>
      </c>
      <c r="H180" s="58">
        <v>428.8</v>
      </c>
      <c r="I180" s="58">
        <v>428.8</v>
      </c>
      <c r="J180" s="58">
        <v>428.8</v>
      </c>
    </row>
    <row r="181" spans="1:10">
      <c r="A181" s="45" t="s">
        <v>99</v>
      </c>
      <c r="B181" s="46" t="s">
        <v>502</v>
      </c>
      <c r="C181" s="47" t="s">
        <v>453</v>
      </c>
      <c r="D181" s="48" t="s">
        <v>454</v>
      </c>
      <c r="E181" s="58">
        <v>196.3</v>
      </c>
      <c r="F181" s="58">
        <v>196.3</v>
      </c>
      <c r="G181" s="58">
        <v>129.4</v>
      </c>
      <c r="H181" s="58">
        <v>129.4</v>
      </c>
      <c r="I181" s="58">
        <v>129.4</v>
      </c>
      <c r="J181" s="58">
        <v>129.4</v>
      </c>
    </row>
    <row r="182" spans="1:10">
      <c r="A182" s="45" t="s">
        <v>99</v>
      </c>
      <c r="B182" s="46" t="s">
        <v>502</v>
      </c>
      <c r="C182" s="47" t="s">
        <v>457</v>
      </c>
      <c r="D182" s="48" t="s">
        <v>458</v>
      </c>
      <c r="E182" s="58">
        <v>6</v>
      </c>
      <c r="F182" s="58">
        <v>6</v>
      </c>
      <c r="G182" s="58">
        <v>27</v>
      </c>
      <c r="H182" s="58">
        <v>27</v>
      </c>
      <c r="I182" s="58">
        <v>27</v>
      </c>
      <c r="J182" s="58">
        <v>27</v>
      </c>
    </row>
    <row r="183" spans="1:10">
      <c r="A183" s="45" t="s">
        <v>99</v>
      </c>
      <c r="B183" s="46" t="s">
        <v>502</v>
      </c>
      <c r="C183" s="47" t="s">
        <v>457</v>
      </c>
      <c r="D183" s="48" t="s">
        <v>459</v>
      </c>
      <c r="E183" s="58">
        <v>0.8</v>
      </c>
      <c r="F183" s="58">
        <v>0.8</v>
      </c>
      <c r="G183" s="58">
        <v>0</v>
      </c>
      <c r="H183" s="58">
        <v>0</v>
      </c>
      <c r="I183" s="58">
        <v>0</v>
      </c>
      <c r="J183" s="58">
        <v>0</v>
      </c>
    </row>
    <row r="184" spans="1:10">
      <c r="A184" s="45" t="s">
        <v>99</v>
      </c>
      <c r="B184" s="46" t="s">
        <v>502</v>
      </c>
      <c r="C184" s="47" t="s">
        <v>460</v>
      </c>
      <c r="D184" s="48" t="s">
        <v>458</v>
      </c>
      <c r="E184" s="58">
        <v>0</v>
      </c>
      <c r="F184" s="58">
        <v>0</v>
      </c>
      <c r="G184" s="58">
        <v>12.9</v>
      </c>
      <c r="H184" s="58">
        <v>12.9</v>
      </c>
      <c r="I184" s="58">
        <v>12.9</v>
      </c>
      <c r="J184" s="58">
        <v>12.9</v>
      </c>
    </row>
    <row r="185" spans="1:10">
      <c r="A185" s="45" t="s">
        <v>99</v>
      </c>
      <c r="B185" s="46" t="s">
        <v>502</v>
      </c>
      <c r="C185" s="47" t="s">
        <v>460</v>
      </c>
      <c r="D185" s="48" t="s">
        <v>459</v>
      </c>
      <c r="E185" s="58">
        <v>77.3</v>
      </c>
      <c r="F185" s="58">
        <v>77.3</v>
      </c>
      <c r="G185" s="58">
        <v>61.2</v>
      </c>
      <c r="H185" s="58">
        <v>61.2</v>
      </c>
      <c r="I185" s="58">
        <v>61.2</v>
      </c>
      <c r="J185" s="58">
        <v>61.2</v>
      </c>
    </row>
    <row r="186" spans="1:10">
      <c r="A186" s="45" t="s">
        <v>99</v>
      </c>
      <c r="B186" s="46" t="s">
        <v>503</v>
      </c>
      <c r="C186" s="47" t="s">
        <v>455</v>
      </c>
      <c r="D186" s="48" t="s">
        <v>454</v>
      </c>
      <c r="E186" s="58">
        <v>9096.6</v>
      </c>
      <c r="F186" s="58">
        <v>9096.6</v>
      </c>
      <c r="G186" s="58">
        <v>9076.2999999999993</v>
      </c>
      <c r="H186" s="58">
        <v>9076.2999999999993</v>
      </c>
      <c r="I186" s="58">
        <v>9076.2999999999993</v>
      </c>
      <c r="J186" s="58">
        <v>9076.2999999999993</v>
      </c>
    </row>
    <row r="187" spans="1:10">
      <c r="A187" s="45" t="s">
        <v>99</v>
      </c>
      <c r="B187" s="46" t="s">
        <v>503</v>
      </c>
      <c r="C187" s="47" t="s">
        <v>456</v>
      </c>
      <c r="D187" s="48" t="s">
        <v>454</v>
      </c>
      <c r="E187" s="58">
        <v>6.3</v>
      </c>
      <c r="F187" s="58">
        <v>6.3</v>
      </c>
      <c r="G187" s="58">
        <v>0</v>
      </c>
      <c r="H187" s="58">
        <v>0</v>
      </c>
      <c r="I187" s="58">
        <v>0</v>
      </c>
      <c r="J187" s="58">
        <v>0</v>
      </c>
    </row>
    <row r="188" spans="1:10">
      <c r="A188" s="45" t="s">
        <v>99</v>
      </c>
      <c r="B188" s="46" t="s">
        <v>503</v>
      </c>
      <c r="C188" s="47" t="s">
        <v>453</v>
      </c>
      <c r="D188" s="48" t="s">
        <v>454</v>
      </c>
      <c r="E188" s="58">
        <v>2398.4</v>
      </c>
      <c r="F188" s="58">
        <v>2398.4</v>
      </c>
      <c r="G188" s="58">
        <v>2741.1</v>
      </c>
      <c r="H188" s="58">
        <v>2741.1</v>
      </c>
      <c r="I188" s="58">
        <v>2741.1</v>
      </c>
      <c r="J188" s="58">
        <v>2741.1</v>
      </c>
    </row>
    <row r="189" spans="1:10">
      <c r="A189" s="45" t="s">
        <v>99</v>
      </c>
      <c r="B189" s="46" t="s">
        <v>503</v>
      </c>
      <c r="C189" s="47" t="s">
        <v>457</v>
      </c>
      <c r="D189" s="48" t="s">
        <v>458</v>
      </c>
      <c r="E189" s="58">
        <v>721.9</v>
      </c>
      <c r="F189" s="58">
        <v>721.9</v>
      </c>
      <c r="G189" s="58">
        <v>728</v>
      </c>
      <c r="H189" s="58">
        <v>728</v>
      </c>
      <c r="I189" s="58">
        <v>728</v>
      </c>
      <c r="J189" s="58">
        <v>728</v>
      </c>
    </row>
    <row r="190" spans="1:10">
      <c r="A190" s="45" t="s">
        <v>99</v>
      </c>
      <c r="B190" s="46" t="s">
        <v>503</v>
      </c>
      <c r="C190" s="47" t="s">
        <v>457</v>
      </c>
      <c r="D190" s="48" t="s">
        <v>459</v>
      </c>
      <c r="E190" s="58">
        <v>31.2</v>
      </c>
      <c r="F190" s="58">
        <v>31.2</v>
      </c>
      <c r="G190" s="58">
        <v>41.6</v>
      </c>
      <c r="H190" s="58">
        <v>41.6</v>
      </c>
      <c r="I190" s="58">
        <v>41.6</v>
      </c>
      <c r="J190" s="58">
        <v>41.6</v>
      </c>
    </row>
    <row r="191" spans="1:10">
      <c r="A191" s="45" t="s">
        <v>99</v>
      </c>
      <c r="B191" s="46" t="s">
        <v>503</v>
      </c>
      <c r="C191" s="47" t="s">
        <v>460</v>
      </c>
      <c r="D191" s="48" t="s">
        <v>458</v>
      </c>
      <c r="E191" s="58">
        <v>982.8</v>
      </c>
      <c r="F191" s="58">
        <v>982.2</v>
      </c>
      <c r="G191" s="58">
        <v>1255.2</v>
      </c>
      <c r="H191" s="58">
        <v>1255.2</v>
      </c>
      <c r="I191" s="58">
        <v>1255.2</v>
      </c>
      <c r="J191" s="58">
        <v>1255.2</v>
      </c>
    </row>
    <row r="192" spans="1:10">
      <c r="A192" s="45" t="s">
        <v>99</v>
      </c>
      <c r="B192" s="46" t="s">
        <v>503</v>
      </c>
      <c r="C192" s="47" t="s">
        <v>460</v>
      </c>
      <c r="D192" s="48" t="s">
        <v>459</v>
      </c>
      <c r="E192" s="58">
        <v>453.9</v>
      </c>
      <c r="F192" s="58">
        <v>453.9</v>
      </c>
      <c r="G192" s="58">
        <v>185.5</v>
      </c>
      <c r="H192" s="58">
        <v>185.5</v>
      </c>
      <c r="I192" s="58">
        <v>185.5</v>
      </c>
      <c r="J192" s="58">
        <v>185.5</v>
      </c>
    </row>
    <row r="193" spans="1:10">
      <c r="A193" s="45" t="s">
        <v>99</v>
      </c>
      <c r="B193" s="46" t="s">
        <v>503</v>
      </c>
      <c r="C193" s="47" t="s">
        <v>495</v>
      </c>
      <c r="D193" s="48" t="s">
        <v>504</v>
      </c>
      <c r="E193" s="58">
        <v>116.7</v>
      </c>
      <c r="F193" s="58">
        <v>116.7</v>
      </c>
      <c r="G193" s="58">
        <v>114.2</v>
      </c>
      <c r="H193" s="58">
        <v>114.2</v>
      </c>
      <c r="I193" s="58">
        <v>114.2</v>
      </c>
      <c r="J193" s="58">
        <v>114.2</v>
      </c>
    </row>
    <row r="194" spans="1:10">
      <c r="A194" s="45" t="s">
        <v>99</v>
      </c>
      <c r="B194" s="46" t="s">
        <v>503</v>
      </c>
      <c r="C194" s="47" t="s">
        <v>496</v>
      </c>
      <c r="D194" s="48" t="s">
        <v>504</v>
      </c>
      <c r="E194" s="58">
        <v>20.2</v>
      </c>
      <c r="F194" s="58">
        <v>20.2</v>
      </c>
      <c r="G194" s="58">
        <v>20</v>
      </c>
      <c r="H194" s="58">
        <v>20</v>
      </c>
      <c r="I194" s="58">
        <v>20</v>
      </c>
      <c r="J194" s="58">
        <v>20</v>
      </c>
    </row>
    <row r="195" spans="1:10">
      <c r="A195" s="45" t="s">
        <v>99</v>
      </c>
      <c r="B195" s="46" t="s">
        <v>500</v>
      </c>
      <c r="C195" s="47" t="s">
        <v>455</v>
      </c>
      <c r="D195" s="48" t="s">
        <v>454</v>
      </c>
      <c r="E195" s="58">
        <v>0</v>
      </c>
      <c r="F195" s="58">
        <v>0</v>
      </c>
      <c r="G195" s="58">
        <v>1619.3</v>
      </c>
      <c r="H195" s="58">
        <v>1619.3</v>
      </c>
      <c r="I195" s="58">
        <v>1619.3</v>
      </c>
      <c r="J195" s="58">
        <v>1619.3</v>
      </c>
    </row>
    <row r="196" spans="1:10">
      <c r="A196" s="45" t="s">
        <v>99</v>
      </c>
      <c r="B196" s="46" t="s">
        <v>500</v>
      </c>
      <c r="C196" s="47" t="s">
        <v>456</v>
      </c>
      <c r="D196" s="48" t="s">
        <v>454</v>
      </c>
      <c r="E196" s="58">
        <v>0</v>
      </c>
      <c r="F196" s="58">
        <v>0</v>
      </c>
      <c r="G196" s="58">
        <v>10</v>
      </c>
      <c r="H196" s="58">
        <v>10</v>
      </c>
      <c r="I196" s="58">
        <v>10</v>
      </c>
      <c r="J196" s="58">
        <v>10</v>
      </c>
    </row>
    <row r="197" spans="1:10">
      <c r="A197" s="45" t="s">
        <v>99</v>
      </c>
      <c r="B197" s="46" t="s">
        <v>500</v>
      </c>
      <c r="C197" s="47" t="s">
        <v>453</v>
      </c>
      <c r="D197" s="48" t="s">
        <v>454</v>
      </c>
      <c r="E197" s="58">
        <v>0</v>
      </c>
      <c r="F197" s="58">
        <v>0</v>
      </c>
      <c r="G197" s="58">
        <v>361.7</v>
      </c>
      <c r="H197" s="58">
        <v>361.7</v>
      </c>
      <c r="I197" s="58">
        <v>361.7</v>
      </c>
      <c r="J197" s="58">
        <v>361.7</v>
      </c>
    </row>
    <row r="198" spans="1:10">
      <c r="A198" s="45" t="s">
        <v>78</v>
      </c>
      <c r="B198" s="46" t="s">
        <v>515</v>
      </c>
      <c r="C198" s="47" t="s">
        <v>455</v>
      </c>
      <c r="D198" s="48" t="s">
        <v>454</v>
      </c>
      <c r="E198" s="58">
        <v>3221</v>
      </c>
      <c r="F198" s="58">
        <v>3221</v>
      </c>
      <c r="G198" s="58">
        <v>3201.9</v>
      </c>
      <c r="H198" s="58">
        <v>3201.9</v>
      </c>
      <c r="I198" s="58">
        <v>3201.9</v>
      </c>
      <c r="J198" s="58">
        <v>3201.9</v>
      </c>
    </row>
    <row r="199" spans="1:10">
      <c r="A199" s="45" t="s">
        <v>78</v>
      </c>
      <c r="B199" s="46" t="s">
        <v>515</v>
      </c>
      <c r="C199" s="47" t="s">
        <v>456</v>
      </c>
      <c r="D199" s="48" t="s">
        <v>454</v>
      </c>
      <c r="E199" s="58">
        <v>19.899999999999999</v>
      </c>
      <c r="F199" s="58">
        <v>19.899999999999999</v>
      </c>
      <c r="G199" s="58">
        <v>8.5</v>
      </c>
      <c r="H199" s="58">
        <v>8.5</v>
      </c>
      <c r="I199" s="58">
        <v>8.5</v>
      </c>
      <c r="J199" s="58">
        <v>8.5</v>
      </c>
    </row>
    <row r="200" spans="1:10">
      <c r="A200" s="45" t="s">
        <v>78</v>
      </c>
      <c r="B200" s="46" t="s">
        <v>515</v>
      </c>
      <c r="C200" s="47" t="s">
        <v>456</v>
      </c>
      <c r="D200" s="48" t="s">
        <v>458</v>
      </c>
      <c r="E200" s="58">
        <v>0</v>
      </c>
      <c r="F200" s="58">
        <v>0</v>
      </c>
      <c r="G200" s="58">
        <v>2.4</v>
      </c>
      <c r="H200" s="58">
        <v>2.4</v>
      </c>
      <c r="I200" s="58">
        <v>2.4</v>
      </c>
      <c r="J200" s="58">
        <v>2.4</v>
      </c>
    </row>
    <row r="201" spans="1:10">
      <c r="A201" s="45" t="s">
        <v>78</v>
      </c>
      <c r="B201" s="46" t="s">
        <v>515</v>
      </c>
      <c r="C201" s="47" t="s">
        <v>453</v>
      </c>
      <c r="D201" s="48" t="s">
        <v>454</v>
      </c>
      <c r="E201" s="58">
        <v>940.2</v>
      </c>
      <c r="F201" s="58">
        <v>940.2</v>
      </c>
      <c r="G201" s="58">
        <v>966.9</v>
      </c>
      <c r="H201" s="58">
        <v>966.9</v>
      </c>
      <c r="I201" s="58">
        <v>966.9</v>
      </c>
      <c r="J201" s="58">
        <v>966.9</v>
      </c>
    </row>
    <row r="202" spans="1:10">
      <c r="A202" s="45" t="s">
        <v>78</v>
      </c>
      <c r="B202" s="46" t="s">
        <v>515</v>
      </c>
      <c r="C202" s="47" t="s">
        <v>457</v>
      </c>
      <c r="D202" s="48" t="s">
        <v>458</v>
      </c>
      <c r="E202" s="58">
        <v>195.1</v>
      </c>
      <c r="F202" s="58">
        <v>195.1</v>
      </c>
      <c r="G202" s="58">
        <v>233.4</v>
      </c>
      <c r="H202" s="58">
        <v>233.4</v>
      </c>
      <c r="I202" s="58">
        <v>233.4</v>
      </c>
      <c r="J202" s="58">
        <v>233.4</v>
      </c>
    </row>
    <row r="203" spans="1:10">
      <c r="A203" s="45" t="s">
        <v>78</v>
      </c>
      <c r="B203" s="46" t="s">
        <v>515</v>
      </c>
      <c r="C203" s="47" t="s">
        <v>457</v>
      </c>
      <c r="D203" s="48" t="s">
        <v>459</v>
      </c>
      <c r="E203" s="58">
        <v>1.2</v>
      </c>
      <c r="F203" s="58">
        <v>1.2</v>
      </c>
      <c r="G203" s="58">
        <v>65</v>
      </c>
      <c r="H203" s="58">
        <v>65</v>
      </c>
      <c r="I203" s="58">
        <v>65</v>
      </c>
      <c r="J203" s="58">
        <v>65</v>
      </c>
    </row>
    <row r="204" spans="1:10">
      <c r="A204" s="45" t="s">
        <v>78</v>
      </c>
      <c r="B204" s="46" t="s">
        <v>515</v>
      </c>
      <c r="C204" s="47" t="s">
        <v>460</v>
      </c>
      <c r="D204" s="48" t="s">
        <v>458</v>
      </c>
      <c r="E204" s="58">
        <v>34.299999999999997</v>
      </c>
      <c r="F204" s="58">
        <v>34.299999999999997</v>
      </c>
      <c r="G204" s="58">
        <v>46.7</v>
      </c>
      <c r="H204" s="58">
        <v>46.7</v>
      </c>
      <c r="I204" s="58">
        <v>46.7</v>
      </c>
      <c r="J204" s="58">
        <v>46.7</v>
      </c>
    </row>
    <row r="205" spans="1:10">
      <c r="A205" s="45" t="s">
        <v>78</v>
      </c>
      <c r="B205" s="46" t="s">
        <v>515</v>
      </c>
      <c r="C205" s="47" t="s">
        <v>460</v>
      </c>
      <c r="D205" s="48" t="s">
        <v>459</v>
      </c>
      <c r="E205" s="58">
        <v>49.5</v>
      </c>
      <c r="F205" s="58">
        <v>49.5</v>
      </c>
      <c r="G205" s="58">
        <v>50</v>
      </c>
      <c r="H205" s="58">
        <v>50</v>
      </c>
      <c r="I205" s="58">
        <v>50</v>
      </c>
      <c r="J205" s="58">
        <v>50</v>
      </c>
    </row>
    <row r="206" spans="1:10">
      <c r="A206" s="45" t="s">
        <v>78</v>
      </c>
      <c r="B206" s="46" t="s">
        <v>515</v>
      </c>
      <c r="C206" s="47" t="s">
        <v>495</v>
      </c>
      <c r="D206" s="48" t="s">
        <v>504</v>
      </c>
      <c r="E206" s="58">
        <v>0.7</v>
      </c>
      <c r="F206" s="58">
        <v>0.7</v>
      </c>
      <c r="G206" s="58">
        <v>2.5</v>
      </c>
      <c r="H206" s="58">
        <v>2.5</v>
      </c>
      <c r="I206" s="58">
        <v>2.5</v>
      </c>
      <c r="J206" s="58">
        <v>2.5</v>
      </c>
    </row>
    <row r="207" spans="1:10">
      <c r="A207" s="45" t="s">
        <v>78</v>
      </c>
      <c r="B207" s="46" t="s">
        <v>515</v>
      </c>
      <c r="C207" s="47" t="s">
        <v>496</v>
      </c>
      <c r="D207" s="48" t="s">
        <v>504</v>
      </c>
      <c r="E207" s="58">
        <v>0.7</v>
      </c>
      <c r="F207" s="58">
        <v>0.7</v>
      </c>
      <c r="G207" s="58">
        <v>0.4</v>
      </c>
      <c r="H207" s="58">
        <v>0.4</v>
      </c>
      <c r="I207" s="58">
        <v>0.4</v>
      </c>
      <c r="J207" s="58">
        <v>0.4</v>
      </c>
    </row>
    <row r="208" spans="1:10">
      <c r="A208" s="45" t="s">
        <v>60</v>
      </c>
      <c r="B208" s="46" t="s">
        <v>539</v>
      </c>
      <c r="C208" s="47" t="s">
        <v>455</v>
      </c>
      <c r="D208" s="48" t="s">
        <v>454</v>
      </c>
      <c r="E208" s="58">
        <v>2900.5</v>
      </c>
      <c r="F208" s="58">
        <v>2900.5</v>
      </c>
      <c r="G208" s="58">
        <v>2852.7</v>
      </c>
      <c r="H208" s="58">
        <v>2852.7</v>
      </c>
      <c r="I208" s="58">
        <v>2852.7</v>
      </c>
      <c r="J208" s="58">
        <v>2852.7</v>
      </c>
    </row>
    <row r="209" spans="1:10">
      <c r="A209" s="45" t="s">
        <v>60</v>
      </c>
      <c r="B209" s="46" t="s">
        <v>539</v>
      </c>
      <c r="C209" s="47" t="s">
        <v>453</v>
      </c>
      <c r="D209" s="48" t="s">
        <v>454</v>
      </c>
      <c r="E209" s="58">
        <v>858.7</v>
      </c>
      <c r="F209" s="58">
        <v>858.7</v>
      </c>
      <c r="G209" s="58">
        <v>875.3</v>
      </c>
      <c r="H209" s="58">
        <v>875.3</v>
      </c>
      <c r="I209" s="58">
        <v>875.3</v>
      </c>
      <c r="J209" s="58">
        <v>875.3</v>
      </c>
    </row>
    <row r="210" spans="1:10">
      <c r="A210" s="45" t="s">
        <v>60</v>
      </c>
      <c r="B210" s="46" t="s">
        <v>539</v>
      </c>
      <c r="C210" s="47" t="s">
        <v>457</v>
      </c>
      <c r="D210" s="48" t="s">
        <v>458</v>
      </c>
      <c r="E210" s="58">
        <v>274.5</v>
      </c>
      <c r="F210" s="58">
        <v>274.5</v>
      </c>
      <c r="G210" s="58">
        <v>182.3</v>
      </c>
      <c r="H210" s="58">
        <v>182.3</v>
      </c>
      <c r="I210" s="58">
        <v>182.3</v>
      </c>
      <c r="J210" s="58">
        <v>182.3</v>
      </c>
    </row>
    <row r="211" spans="1:10">
      <c r="A211" s="45" t="s">
        <v>60</v>
      </c>
      <c r="B211" s="46" t="s">
        <v>539</v>
      </c>
      <c r="C211" s="47" t="s">
        <v>457</v>
      </c>
      <c r="D211" s="48" t="s">
        <v>459</v>
      </c>
      <c r="E211" s="58">
        <v>46.9</v>
      </c>
      <c r="F211" s="58">
        <v>46.9</v>
      </c>
      <c r="G211" s="58">
        <v>14.4</v>
      </c>
      <c r="H211" s="58">
        <v>14.4</v>
      </c>
      <c r="I211" s="58">
        <v>14.4</v>
      </c>
      <c r="J211" s="58">
        <v>14.4</v>
      </c>
    </row>
    <row r="212" spans="1:10">
      <c r="A212" s="45" t="s">
        <v>60</v>
      </c>
      <c r="B212" s="46" t="s">
        <v>539</v>
      </c>
      <c r="C212" s="47" t="s">
        <v>460</v>
      </c>
      <c r="D212" s="48" t="s">
        <v>458</v>
      </c>
      <c r="E212" s="58">
        <v>10.1</v>
      </c>
      <c r="F212" s="58">
        <v>10.1</v>
      </c>
      <c r="G212" s="58">
        <v>49.5</v>
      </c>
      <c r="H212" s="58">
        <v>49.5</v>
      </c>
      <c r="I212" s="58">
        <v>49.5</v>
      </c>
      <c r="J212" s="58">
        <v>49.5</v>
      </c>
    </row>
    <row r="213" spans="1:10">
      <c r="A213" s="45" t="s">
        <v>60</v>
      </c>
      <c r="B213" s="46" t="s">
        <v>539</v>
      </c>
      <c r="C213" s="47" t="s">
        <v>460</v>
      </c>
      <c r="D213" s="48" t="s">
        <v>459</v>
      </c>
      <c r="E213" s="58">
        <v>7.7</v>
      </c>
      <c r="F213" s="58">
        <v>7.7</v>
      </c>
      <c r="G213" s="58">
        <v>19.600000000000001</v>
      </c>
      <c r="H213" s="58">
        <v>19.600000000000001</v>
      </c>
      <c r="I213" s="58">
        <v>19.600000000000001</v>
      </c>
      <c r="J213" s="58">
        <v>19.600000000000001</v>
      </c>
    </row>
    <row r="214" spans="1:10">
      <c r="A214" s="45" t="s">
        <v>60</v>
      </c>
      <c r="B214" s="46" t="s">
        <v>539</v>
      </c>
      <c r="C214" s="47" t="s">
        <v>495</v>
      </c>
      <c r="D214" s="48" t="s">
        <v>504</v>
      </c>
      <c r="E214" s="58">
        <v>0.3</v>
      </c>
      <c r="F214" s="58">
        <v>0.3</v>
      </c>
      <c r="G214" s="58">
        <v>0</v>
      </c>
      <c r="H214" s="58">
        <v>0</v>
      </c>
      <c r="I214" s="58">
        <v>0</v>
      </c>
      <c r="J214" s="58">
        <v>0</v>
      </c>
    </row>
    <row r="215" spans="1:10">
      <c r="A215" s="45" t="s">
        <v>60</v>
      </c>
      <c r="B215" s="46" t="s">
        <v>539</v>
      </c>
      <c r="C215" s="47" t="s">
        <v>480</v>
      </c>
      <c r="D215" s="48" t="s">
        <v>504</v>
      </c>
      <c r="E215" s="58">
        <v>54.3</v>
      </c>
      <c r="F215" s="58">
        <v>54.3</v>
      </c>
      <c r="G215" s="58">
        <v>0.1</v>
      </c>
      <c r="H215" s="58">
        <v>0.1</v>
      </c>
      <c r="I215" s="58">
        <v>0.1</v>
      </c>
      <c r="J215" s="58">
        <v>0.1</v>
      </c>
    </row>
    <row r="216" spans="1:10">
      <c r="A216" s="68" t="s">
        <v>451</v>
      </c>
      <c r="B216" s="69"/>
      <c r="C216" s="69"/>
      <c r="D216" s="70"/>
      <c r="E216" s="59">
        <v>26289.4</v>
      </c>
      <c r="F216" s="59">
        <v>26288.799999999999</v>
      </c>
      <c r="G216" s="59">
        <v>26204.9</v>
      </c>
      <c r="H216" s="59">
        <v>26204.9</v>
      </c>
      <c r="I216" s="59">
        <v>26204.9</v>
      </c>
      <c r="J216" s="59">
        <v>26204.9</v>
      </c>
    </row>
    <row r="217" spans="1:10">
      <c r="A217" s="71">
        <v>1102</v>
      </c>
      <c r="B217" s="72"/>
      <c r="C217" s="72"/>
      <c r="D217" s="72"/>
      <c r="E217" s="75">
        <f>+E226</f>
        <v>6637.6</v>
      </c>
      <c r="F217" s="75">
        <f>+F226</f>
        <v>6637.6</v>
      </c>
      <c r="G217" s="75">
        <f>+G226</f>
        <v>5956.5</v>
      </c>
      <c r="H217" s="75">
        <f>+H226</f>
        <v>5956.5</v>
      </c>
      <c r="I217" s="75">
        <f>+I226</f>
        <v>5956.5</v>
      </c>
      <c r="J217" s="75">
        <f>+J226</f>
        <v>5956.5</v>
      </c>
    </row>
    <row r="218" spans="1:10">
      <c r="A218" s="45" t="s">
        <v>38</v>
      </c>
      <c r="B218" s="46" t="s">
        <v>506</v>
      </c>
      <c r="C218" s="47" t="s">
        <v>477</v>
      </c>
      <c r="D218" s="48" t="s">
        <v>454</v>
      </c>
      <c r="E218" s="60">
        <v>3302.7</v>
      </c>
      <c r="F218" s="61">
        <v>3302.7</v>
      </c>
      <c r="G218" s="58">
        <v>3309.4</v>
      </c>
      <c r="H218" s="58">
        <v>3309.4</v>
      </c>
      <c r="I218" s="58">
        <v>3309.4</v>
      </c>
      <c r="J218" s="58">
        <v>3309.4</v>
      </c>
    </row>
    <row r="219" spans="1:10">
      <c r="A219" s="45" t="s">
        <v>38</v>
      </c>
      <c r="B219" s="46" t="s">
        <v>506</v>
      </c>
      <c r="C219" s="47" t="s">
        <v>478</v>
      </c>
      <c r="D219" s="48" t="s">
        <v>454</v>
      </c>
      <c r="E219" s="58">
        <v>0</v>
      </c>
      <c r="F219" s="58">
        <v>0</v>
      </c>
      <c r="G219" s="58">
        <v>2</v>
      </c>
      <c r="H219" s="58">
        <v>2</v>
      </c>
      <c r="I219" s="58">
        <v>2</v>
      </c>
      <c r="J219" s="58">
        <v>2</v>
      </c>
    </row>
    <row r="220" spans="1:10">
      <c r="A220" s="45" t="s">
        <v>38</v>
      </c>
      <c r="B220" s="46" t="s">
        <v>506</v>
      </c>
      <c r="C220" s="47" t="s">
        <v>479</v>
      </c>
      <c r="D220" s="48" t="s">
        <v>454</v>
      </c>
      <c r="E220" s="58">
        <v>971.4</v>
      </c>
      <c r="F220" s="58">
        <v>971.4</v>
      </c>
      <c r="G220" s="58">
        <v>999.4</v>
      </c>
      <c r="H220" s="58">
        <v>999.4</v>
      </c>
      <c r="I220" s="58">
        <v>999.4</v>
      </c>
      <c r="J220" s="58">
        <v>999.4</v>
      </c>
    </row>
    <row r="221" spans="1:10">
      <c r="A221" s="45" t="s">
        <v>38</v>
      </c>
      <c r="B221" s="46" t="s">
        <v>506</v>
      </c>
      <c r="C221" s="47" t="s">
        <v>457</v>
      </c>
      <c r="D221" s="48" t="s">
        <v>459</v>
      </c>
      <c r="E221" s="58">
        <v>0</v>
      </c>
      <c r="F221" s="58">
        <v>0</v>
      </c>
      <c r="G221" s="58">
        <v>2</v>
      </c>
      <c r="H221" s="58">
        <v>2</v>
      </c>
      <c r="I221" s="58">
        <v>2</v>
      </c>
      <c r="J221" s="58">
        <v>2</v>
      </c>
    </row>
    <row r="222" spans="1:10">
      <c r="A222" s="45" t="s">
        <v>38</v>
      </c>
      <c r="B222" s="46" t="s">
        <v>506</v>
      </c>
      <c r="C222" s="47" t="s">
        <v>460</v>
      </c>
      <c r="D222" s="48" t="s">
        <v>458</v>
      </c>
      <c r="E222" s="58">
        <v>1192</v>
      </c>
      <c r="F222" s="58">
        <v>1192</v>
      </c>
      <c r="G222" s="58">
        <v>468.2</v>
      </c>
      <c r="H222" s="58">
        <v>468.2</v>
      </c>
      <c r="I222" s="58">
        <v>468.2</v>
      </c>
      <c r="J222" s="58">
        <v>468.2</v>
      </c>
    </row>
    <row r="223" spans="1:10">
      <c r="A223" s="45" t="s">
        <v>38</v>
      </c>
      <c r="B223" s="46" t="s">
        <v>506</v>
      </c>
      <c r="C223" s="47" t="s">
        <v>460</v>
      </c>
      <c r="D223" s="48" t="s">
        <v>459</v>
      </c>
      <c r="E223" s="58">
        <v>1132.2</v>
      </c>
      <c r="F223" s="58">
        <v>1132.2</v>
      </c>
      <c r="G223" s="58">
        <v>1146</v>
      </c>
      <c r="H223" s="58">
        <v>1146</v>
      </c>
      <c r="I223" s="58">
        <v>1146</v>
      </c>
      <c r="J223" s="58">
        <v>1146</v>
      </c>
    </row>
    <row r="224" spans="1:10">
      <c r="A224" s="45" t="s">
        <v>38</v>
      </c>
      <c r="B224" s="46" t="s">
        <v>506</v>
      </c>
      <c r="C224" s="47" t="s">
        <v>495</v>
      </c>
      <c r="D224" s="48" t="s">
        <v>504</v>
      </c>
      <c r="E224" s="58">
        <v>24.7</v>
      </c>
      <c r="F224" s="58">
        <v>24.7</v>
      </c>
      <c r="G224" s="58">
        <v>28</v>
      </c>
      <c r="H224" s="58">
        <v>28</v>
      </c>
      <c r="I224" s="58">
        <v>28</v>
      </c>
      <c r="J224" s="58">
        <v>28</v>
      </c>
    </row>
    <row r="225" spans="1:10">
      <c r="A225" s="45" t="s">
        <v>38</v>
      </c>
      <c r="B225" s="46" t="s">
        <v>506</v>
      </c>
      <c r="C225" s="47" t="s">
        <v>480</v>
      </c>
      <c r="D225" s="48" t="s">
        <v>504</v>
      </c>
      <c r="E225" s="58">
        <v>14.6</v>
      </c>
      <c r="F225" s="58">
        <v>14.6</v>
      </c>
      <c r="G225" s="58">
        <v>1.5</v>
      </c>
      <c r="H225" s="58">
        <v>1.5</v>
      </c>
      <c r="I225" s="58">
        <v>1.5</v>
      </c>
      <c r="J225" s="58">
        <v>1.5</v>
      </c>
    </row>
    <row r="226" spans="1:10">
      <c r="A226" s="68" t="s">
        <v>451</v>
      </c>
      <c r="B226" s="69"/>
      <c r="C226" s="69"/>
      <c r="D226" s="70"/>
      <c r="E226" s="59">
        <v>6637.6</v>
      </c>
      <c r="F226" s="59">
        <v>6637.6</v>
      </c>
      <c r="G226" s="59">
        <v>5956.5</v>
      </c>
      <c r="H226" s="59">
        <v>5956.5</v>
      </c>
      <c r="I226" s="59">
        <v>5956.5</v>
      </c>
      <c r="J226" s="59">
        <v>5956.5</v>
      </c>
    </row>
    <row r="227" spans="1:10">
      <c r="A227" s="71">
        <v>1113</v>
      </c>
      <c r="B227" s="72"/>
      <c r="C227" s="72"/>
      <c r="D227" s="72"/>
      <c r="E227" s="75">
        <f>+E232</f>
        <v>313.60000000000002</v>
      </c>
      <c r="F227" s="75">
        <f>+F232</f>
        <v>313.60000000000002</v>
      </c>
      <c r="G227" s="75">
        <f>+G232</f>
        <v>260</v>
      </c>
      <c r="H227" s="75">
        <f>+H232</f>
        <v>250</v>
      </c>
      <c r="I227" s="75">
        <f>+I232</f>
        <v>250</v>
      </c>
      <c r="J227" s="75">
        <f>+J232</f>
        <v>250</v>
      </c>
    </row>
    <row r="228" spans="1:10">
      <c r="A228" s="45" t="s">
        <v>38</v>
      </c>
      <c r="B228" s="46" t="s">
        <v>507</v>
      </c>
      <c r="C228" s="47" t="s">
        <v>460</v>
      </c>
      <c r="D228" s="48" t="s">
        <v>458</v>
      </c>
      <c r="E228" s="58">
        <v>313.60000000000002</v>
      </c>
      <c r="F228" s="58">
        <v>313.60000000000002</v>
      </c>
      <c r="G228" s="58">
        <v>150</v>
      </c>
      <c r="H228" s="58">
        <v>150</v>
      </c>
      <c r="I228" s="58">
        <v>150</v>
      </c>
      <c r="J228" s="58">
        <v>150</v>
      </c>
    </row>
    <row r="229" spans="1:10">
      <c r="A229" s="45" t="s">
        <v>38</v>
      </c>
      <c r="B229" s="46" t="s">
        <v>470</v>
      </c>
      <c r="C229" s="47" t="s">
        <v>460</v>
      </c>
      <c r="D229" s="48" t="s">
        <v>458</v>
      </c>
      <c r="E229" s="58">
        <v>0</v>
      </c>
      <c r="F229" s="58">
        <v>0</v>
      </c>
      <c r="G229" s="58">
        <v>100</v>
      </c>
      <c r="H229" s="58">
        <v>100</v>
      </c>
      <c r="I229" s="58">
        <v>100</v>
      </c>
      <c r="J229" s="58">
        <v>100</v>
      </c>
    </row>
    <row r="230" spans="1:10">
      <c r="A230" s="45" t="s">
        <v>60</v>
      </c>
      <c r="B230" s="46" t="s">
        <v>539</v>
      </c>
      <c r="C230" s="47" t="s">
        <v>460</v>
      </c>
      <c r="D230" s="48" t="s">
        <v>458</v>
      </c>
      <c r="E230" s="58">
        <v>0</v>
      </c>
      <c r="F230" s="58">
        <v>0</v>
      </c>
      <c r="G230" s="58">
        <v>5</v>
      </c>
      <c r="H230" s="58">
        <v>0</v>
      </c>
      <c r="I230" s="58">
        <v>0</v>
      </c>
      <c r="J230" s="58">
        <v>0</v>
      </c>
    </row>
    <row r="231" spans="1:10">
      <c r="A231" s="45" t="s">
        <v>60</v>
      </c>
      <c r="B231" s="46" t="s">
        <v>491</v>
      </c>
      <c r="C231" s="47" t="s">
        <v>460</v>
      </c>
      <c r="D231" s="48" t="s">
        <v>458</v>
      </c>
      <c r="E231" s="58">
        <v>0</v>
      </c>
      <c r="F231" s="58">
        <v>0</v>
      </c>
      <c r="G231" s="58">
        <v>5</v>
      </c>
      <c r="H231" s="58">
        <v>0</v>
      </c>
      <c r="I231" s="58">
        <v>0</v>
      </c>
      <c r="J231" s="58">
        <v>0</v>
      </c>
    </row>
    <row r="232" spans="1:10">
      <c r="A232" s="68" t="s">
        <v>451</v>
      </c>
      <c r="B232" s="69"/>
      <c r="C232" s="69"/>
      <c r="D232" s="70"/>
      <c r="E232" s="59">
        <v>313.60000000000002</v>
      </c>
      <c r="F232" s="59">
        <v>313.60000000000002</v>
      </c>
      <c r="G232" s="59">
        <v>260</v>
      </c>
      <c r="H232" s="59">
        <v>250</v>
      </c>
      <c r="I232" s="59">
        <v>250</v>
      </c>
      <c r="J232" s="59">
        <v>250</v>
      </c>
    </row>
    <row r="233" spans="1:10">
      <c r="A233" s="71">
        <v>1401</v>
      </c>
      <c r="B233" s="72"/>
      <c r="C233" s="72"/>
      <c r="D233" s="72"/>
      <c r="E233" s="75">
        <f>+E240</f>
        <v>30966.6</v>
      </c>
      <c r="F233" s="75">
        <f>+F240</f>
        <v>30966.6</v>
      </c>
      <c r="G233" s="75">
        <f>+G240</f>
        <v>400</v>
      </c>
      <c r="H233" s="75">
        <f>+H240</f>
        <v>400</v>
      </c>
      <c r="I233" s="75">
        <f>+I240</f>
        <v>400</v>
      </c>
      <c r="J233" s="75">
        <f>+J240</f>
        <v>400</v>
      </c>
    </row>
    <row r="234" spans="1:10">
      <c r="A234" s="45" t="s">
        <v>114</v>
      </c>
      <c r="B234" s="46" t="s">
        <v>549</v>
      </c>
      <c r="C234" s="47" t="s">
        <v>557</v>
      </c>
      <c r="D234" s="48" t="s">
        <v>504</v>
      </c>
      <c r="E234" s="58">
        <v>789.9</v>
      </c>
      <c r="F234" s="58">
        <v>789.9</v>
      </c>
      <c r="G234" s="58">
        <v>0</v>
      </c>
      <c r="H234" s="58">
        <v>0</v>
      </c>
      <c r="I234" s="58">
        <v>0</v>
      </c>
      <c r="J234" s="58">
        <v>0</v>
      </c>
    </row>
    <row r="235" spans="1:10">
      <c r="A235" s="45" t="s">
        <v>114</v>
      </c>
      <c r="B235" s="46" t="s">
        <v>550</v>
      </c>
      <c r="C235" s="47" t="s">
        <v>557</v>
      </c>
      <c r="D235" s="48" t="s">
        <v>504</v>
      </c>
      <c r="E235" s="58">
        <v>745.6</v>
      </c>
      <c r="F235" s="58">
        <v>745.6</v>
      </c>
      <c r="G235" s="58">
        <v>0</v>
      </c>
      <c r="H235" s="58">
        <v>0</v>
      </c>
      <c r="I235" s="58">
        <v>0</v>
      </c>
      <c r="J235" s="58">
        <v>0</v>
      </c>
    </row>
    <row r="236" spans="1:10">
      <c r="A236" s="45" t="s">
        <v>114</v>
      </c>
      <c r="B236" s="46" t="s">
        <v>551</v>
      </c>
      <c r="C236" s="47" t="s">
        <v>557</v>
      </c>
      <c r="D236" s="48" t="s">
        <v>504</v>
      </c>
      <c r="E236" s="58">
        <v>1050</v>
      </c>
      <c r="F236" s="58">
        <v>1050</v>
      </c>
      <c r="G236" s="58">
        <v>200</v>
      </c>
      <c r="H236" s="58">
        <v>200</v>
      </c>
      <c r="I236" s="58">
        <v>200</v>
      </c>
      <c r="J236" s="58">
        <v>200</v>
      </c>
    </row>
    <row r="237" spans="1:10">
      <c r="A237" s="45" t="s">
        <v>114</v>
      </c>
      <c r="B237" s="46" t="s">
        <v>552</v>
      </c>
      <c r="C237" s="47" t="s">
        <v>557</v>
      </c>
      <c r="D237" s="48" t="s">
        <v>504</v>
      </c>
      <c r="E237" s="58">
        <v>17596.2</v>
      </c>
      <c r="F237" s="58">
        <v>17596.2</v>
      </c>
      <c r="G237" s="58">
        <v>0</v>
      </c>
      <c r="H237" s="58">
        <v>0</v>
      </c>
      <c r="I237" s="58">
        <v>0</v>
      </c>
      <c r="J237" s="58">
        <v>0</v>
      </c>
    </row>
    <row r="238" spans="1:10">
      <c r="A238" s="45" t="s">
        <v>114</v>
      </c>
      <c r="B238" s="46" t="s">
        <v>553</v>
      </c>
      <c r="C238" s="47" t="s">
        <v>557</v>
      </c>
      <c r="D238" s="48" t="s">
        <v>504</v>
      </c>
      <c r="E238" s="58">
        <v>1673.9</v>
      </c>
      <c r="F238" s="58">
        <v>1673.9</v>
      </c>
      <c r="G238" s="58">
        <v>200</v>
      </c>
      <c r="H238" s="58">
        <v>200</v>
      </c>
      <c r="I238" s="58">
        <v>200</v>
      </c>
      <c r="J238" s="58">
        <v>200</v>
      </c>
    </row>
    <row r="239" spans="1:10">
      <c r="A239" s="45" t="s">
        <v>114</v>
      </c>
      <c r="B239" s="46" t="s">
        <v>554</v>
      </c>
      <c r="C239" s="47" t="s">
        <v>557</v>
      </c>
      <c r="D239" s="48" t="s">
        <v>504</v>
      </c>
      <c r="E239" s="58">
        <v>9111</v>
      </c>
      <c r="F239" s="58">
        <v>9111</v>
      </c>
      <c r="G239" s="58">
        <v>0</v>
      </c>
      <c r="H239" s="58">
        <v>0</v>
      </c>
      <c r="I239" s="58">
        <v>0</v>
      </c>
      <c r="J239" s="58">
        <v>0</v>
      </c>
    </row>
    <row r="240" spans="1:10">
      <c r="A240" s="68" t="s">
        <v>451</v>
      </c>
      <c r="B240" s="69"/>
      <c r="C240" s="69"/>
      <c r="D240" s="70"/>
      <c r="E240" s="59">
        <v>30966.6</v>
      </c>
      <c r="F240" s="59">
        <v>30966.6</v>
      </c>
      <c r="G240" s="59">
        <v>400</v>
      </c>
      <c r="H240" s="59">
        <v>400</v>
      </c>
      <c r="I240" s="59">
        <v>400</v>
      </c>
      <c r="J240" s="59">
        <v>400</v>
      </c>
    </row>
    <row r="241" spans="1:10">
      <c r="A241" s="71">
        <v>1409</v>
      </c>
      <c r="B241" s="72"/>
      <c r="C241" s="72"/>
      <c r="D241" s="72"/>
      <c r="E241" s="75">
        <f>+E248</f>
        <v>3479.2</v>
      </c>
      <c r="F241" s="75">
        <f>+F248</f>
        <v>3479.2</v>
      </c>
      <c r="G241" s="75">
        <f>+G248</f>
        <v>3052.2</v>
      </c>
      <c r="H241" s="75">
        <f>+H248</f>
        <v>3052.2</v>
      </c>
      <c r="I241" s="75">
        <f>+I248</f>
        <v>3052.2</v>
      </c>
      <c r="J241" s="75">
        <f>+J248</f>
        <v>3052.2</v>
      </c>
    </row>
    <row r="242" spans="1:10">
      <c r="A242" s="45" t="s">
        <v>31</v>
      </c>
      <c r="B242" s="46" t="s">
        <v>547</v>
      </c>
      <c r="C242" s="47" t="s">
        <v>548</v>
      </c>
      <c r="D242" s="48" t="s">
        <v>504</v>
      </c>
      <c r="E242" s="58">
        <v>0</v>
      </c>
      <c r="F242" s="58">
        <v>0</v>
      </c>
      <c r="G242" s="58">
        <v>2407</v>
      </c>
      <c r="H242" s="58">
        <v>2407</v>
      </c>
      <c r="I242" s="58">
        <v>2407</v>
      </c>
      <c r="J242" s="58">
        <v>2407</v>
      </c>
    </row>
    <row r="243" spans="1:10">
      <c r="A243" s="45" t="s">
        <v>31</v>
      </c>
      <c r="B243" s="46" t="s">
        <v>547</v>
      </c>
      <c r="C243" s="47" t="s">
        <v>537</v>
      </c>
      <c r="D243" s="48" t="s">
        <v>504</v>
      </c>
      <c r="E243" s="58">
        <v>2405.9</v>
      </c>
      <c r="F243" s="58">
        <v>2405.9</v>
      </c>
      <c r="G243" s="58">
        <v>490.9</v>
      </c>
      <c r="H243" s="58">
        <v>490.9</v>
      </c>
      <c r="I243" s="58">
        <v>490.9</v>
      </c>
      <c r="J243" s="58">
        <v>490.9</v>
      </c>
    </row>
    <row r="244" spans="1:10">
      <c r="A244" s="45" t="s">
        <v>114</v>
      </c>
      <c r="B244" s="46" t="s">
        <v>501</v>
      </c>
      <c r="C244" s="47" t="s">
        <v>558</v>
      </c>
      <c r="D244" s="48" t="s">
        <v>504</v>
      </c>
      <c r="E244" s="58">
        <v>295.10000000000002</v>
      </c>
      <c r="F244" s="58">
        <v>295.10000000000002</v>
      </c>
      <c r="G244" s="58">
        <v>60</v>
      </c>
      <c r="H244" s="58">
        <v>60</v>
      </c>
      <c r="I244" s="58">
        <v>60</v>
      </c>
      <c r="J244" s="58">
        <v>60</v>
      </c>
    </row>
    <row r="245" spans="1:10">
      <c r="A245" s="45" t="s">
        <v>114</v>
      </c>
      <c r="B245" s="46" t="s">
        <v>555</v>
      </c>
      <c r="C245" s="47" t="s">
        <v>558</v>
      </c>
      <c r="D245" s="48" t="s">
        <v>504</v>
      </c>
      <c r="E245" s="58">
        <v>252.2</v>
      </c>
      <c r="F245" s="58">
        <v>252.2</v>
      </c>
      <c r="G245" s="58">
        <v>0</v>
      </c>
      <c r="H245" s="58">
        <v>0</v>
      </c>
      <c r="I245" s="58">
        <v>0</v>
      </c>
      <c r="J245" s="58">
        <v>0</v>
      </c>
    </row>
    <row r="246" spans="1:10">
      <c r="A246" s="45" t="s">
        <v>114</v>
      </c>
      <c r="B246" s="46" t="s">
        <v>556</v>
      </c>
      <c r="C246" s="47" t="s">
        <v>494</v>
      </c>
      <c r="D246" s="48" t="s">
        <v>504</v>
      </c>
      <c r="E246" s="58">
        <v>236.8</v>
      </c>
      <c r="F246" s="58">
        <v>236.8</v>
      </c>
      <c r="G246" s="58">
        <v>0</v>
      </c>
      <c r="H246" s="58">
        <v>0</v>
      </c>
      <c r="I246" s="58">
        <v>0</v>
      </c>
      <c r="J246" s="58">
        <v>0</v>
      </c>
    </row>
    <row r="247" spans="1:10">
      <c r="A247" s="45" t="s">
        <v>114</v>
      </c>
      <c r="B247" s="46" t="s">
        <v>547</v>
      </c>
      <c r="C247" s="47" t="s">
        <v>456</v>
      </c>
      <c r="D247" s="48" t="s">
        <v>504</v>
      </c>
      <c r="E247" s="58">
        <v>289.2</v>
      </c>
      <c r="F247" s="58">
        <v>289.2</v>
      </c>
      <c r="G247" s="58">
        <v>94.3</v>
      </c>
      <c r="H247" s="58">
        <v>94.3</v>
      </c>
      <c r="I247" s="58">
        <v>94.3</v>
      </c>
      <c r="J247" s="58">
        <v>94.3</v>
      </c>
    </row>
    <row r="248" spans="1:10">
      <c r="A248" s="68" t="s">
        <v>451</v>
      </c>
      <c r="B248" s="69"/>
      <c r="C248" s="69"/>
      <c r="D248" s="70"/>
      <c r="E248" s="59">
        <v>3479.2</v>
      </c>
      <c r="F248" s="59">
        <v>3479.2</v>
      </c>
      <c r="G248" s="59">
        <v>3052.2</v>
      </c>
      <c r="H248" s="59">
        <v>3052.2</v>
      </c>
      <c r="I248" s="59">
        <v>3052.2</v>
      </c>
      <c r="J248" s="59">
        <v>3052.2</v>
      </c>
    </row>
    <row r="249" spans="1:10">
      <c r="A249" s="71">
        <v>1521</v>
      </c>
      <c r="B249" s="72"/>
      <c r="C249" s="72"/>
      <c r="D249" s="72"/>
      <c r="E249" s="75">
        <f>+E273</f>
        <v>179505.5</v>
      </c>
      <c r="F249" s="75">
        <f>+F273</f>
        <v>179505.5</v>
      </c>
      <c r="G249" s="75">
        <f>+G273</f>
        <v>170229.6</v>
      </c>
      <c r="H249" s="75">
        <f>+H273</f>
        <v>170229.6</v>
      </c>
      <c r="I249" s="75">
        <f>+I273</f>
        <v>170229.6</v>
      </c>
      <c r="J249" s="75">
        <f>+J273</f>
        <v>170229.6</v>
      </c>
    </row>
    <row r="250" spans="1:10">
      <c r="A250" s="45" t="s">
        <v>57</v>
      </c>
      <c r="B250" s="46" t="s">
        <v>527</v>
      </c>
      <c r="C250" s="47" t="s">
        <v>477</v>
      </c>
      <c r="D250" s="48" t="s">
        <v>454</v>
      </c>
      <c r="E250" s="58">
        <v>4354</v>
      </c>
      <c r="F250" s="58">
        <v>4354</v>
      </c>
      <c r="G250" s="58">
        <v>4440</v>
      </c>
      <c r="H250" s="58">
        <v>4440</v>
      </c>
      <c r="I250" s="58">
        <v>4440</v>
      </c>
      <c r="J250" s="58">
        <v>4440</v>
      </c>
    </row>
    <row r="251" spans="1:10">
      <c r="A251" s="45" t="s">
        <v>57</v>
      </c>
      <c r="B251" s="46" t="s">
        <v>527</v>
      </c>
      <c r="C251" s="47" t="s">
        <v>479</v>
      </c>
      <c r="D251" s="48" t="s">
        <v>454</v>
      </c>
      <c r="E251" s="58">
        <v>1342.7</v>
      </c>
      <c r="F251" s="58">
        <v>1342.7</v>
      </c>
      <c r="G251" s="58">
        <v>1338.5</v>
      </c>
      <c r="H251" s="58">
        <v>1338.5</v>
      </c>
      <c r="I251" s="58">
        <v>1338.5</v>
      </c>
      <c r="J251" s="58">
        <v>1338.5</v>
      </c>
    </row>
    <row r="252" spans="1:10">
      <c r="A252" s="45" t="s">
        <v>57</v>
      </c>
      <c r="B252" s="46" t="s">
        <v>527</v>
      </c>
      <c r="C252" s="47" t="s">
        <v>457</v>
      </c>
      <c r="D252" s="48" t="s">
        <v>458</v>
      </c>
      <c r="E252" s="58">
        <v>10.199999999999999</v>
      </c>
      <c r="F252" s="58">
        <v>10.199999999999999</v>
      </c>
      <c r="G252" s="58">
        <v>15.6</v>
      </c>
      <c r="H252" s="58">
        <v>15.6</v>
      </c>
      <c r="I252" s="58">
        <v>15.6</v>
      </c>
      <c r="J252" s="58">
        <v>15.6</v>
      </c>
    </row>
    <row r="253" spans="1:10">
      <c r="A253" s="45" t="s">
        <v>57</v>
      </c>
      <c r="B253" s="46" t="s">
        <v>527</v>
      </c>
      <c r="C253" s="47" t="s">
        <v>457</v>
      </c>
      <c r="D253" s="48" t="s">
        <v>459</v>
      </c>
      <c r="E253" s="58">
        <v>571.5</v>
      </c>
      <c r="F253" s="58">
        <v>571.5</v>
      </c>
      <c r="G253" s="58">
        <v>0</v>
      </c>
      <c r="H253" s="58">
        <v>0</v>
      </c>
      <c r="I253" s="58">
        <v>0</v>
      </c>
      <c r="J253" s="58">
        <v>0</v>
      </c>
    </row>
    <row r="254" spans="1:10">
      <c r="A254" s="45" t="s">
        <v>57</v>
      </c>
      <c r="B254" s="46" t="s">
        <v>527</v>
      </c>
      <c r="C254" s="47" t="s">
        <v>460</v>
      </c>
      <c r="D254" s="48" t="s">
        <v>458</v>
      </c>
      <c r="E254" s="58">
        <v>8.9</v>
      </c>
      <c r="F254" s="58">
        <v>8.9</v>
      </c>
      <c r="G254" s="58">
        <v>4</v>
      </c>
      <c r="H254" s="58">
        <v>4</v>
      </c>
      <c r="I254" s="58">
        <v>4</v>
      </c>
      <c r="J254" s="58">
        <v>4</v>
      </c>
    </row>
    <row r="255" spans="1:10">
      <c r="A255" s="45" t="s">
        <v>57</v>
      </c>
      <c r="B255" s="46" t="s">
        <v>527</v>
      </c>
      <c r="C255" s="47" t="s">
        <v>460</v>
      </c>
      <c r="D255" s="48" t="s">
        <v>459</v>
      </c>
      <c r="E255" s="58">
        <v>356.9</v>
      </c>
      <c r="F255" s="58">
        <v>356.9</v>
      </c>
      <c r="G255" s="58">
        <v>64.3</v>
      </c>
      <c r="H255" s="58">
        <v>64.3</v>
      </c>
      <c r="I255" s="58">
        <v>64.3</v>
      </c>
      <c r="J255" s="58">
        <v>64.3</v>
      </c>
    </row>
    <row r="256" spans="1:10">
      <c r="A256" s="45" t="s">
        <v>57</v>
      </c>
      <c r="B256" s="46" t="s">
        <v>527</v>
      </c>
      <c r="C256" s="47" t="s">
        <v>493</v>
      </c>
      <c r="D256" s="48" t="s">
        <v>504</v>
      </c>
      <c r="E256" s="58">
        <v>17222.900000000001</v>
      </c>
      <c r="F256" s="58">
        <v>17222.900000000001</v>
      </c>
      <c r="G256" s="58">
        <v>16908.400000000001</v>
      </c>
      <c r="H256" s="58">
        <v>16908.400000000001</v>
      </c>
      <c r="I256" s="58">
        <v>16908.400000000001</v>
      </c>
      <c r="J256" s="58">
        <v>16908.400000000001</v>
      </c>
    </row>
    <row r="257" spans="1:10">
      <c r="A257" s="45" t="s">
        <v>57</v>
      </c>
      <c r="B257" s="46" t="s">
        <v>528</v>
      </c>
      <c r="C257" s="47" t="s">
        <v>478</v>
      </c>
      <c r="D257" s="48" t="s">
        <v>454</v>
      </c>
      <c r="E257" s="58">
        <v>0</v>
      </c>
      <c r="F257" s="58">
        <v>0</v>
      </c>
      <c r="G257" s="58">
        <v>20</v>
      </c>
      <c r="H257" s="58">
        <v>20</v>
      </c>
      <c r="I257" s="58">
        <v>20</v>
      </c>
      <c r="J257" s="58">
        <v>20</v>
      </c>
    </row>
    <row r="258" spans="1:10">
      <c r="A258" s="45" t="s">
        <v>58</v>
      </c>
      <c r="B258" s="46" t="s">
        <v>529</v>
      </c>
      <c r="C258" s="47" t="s">
        <v>477</v>
      </c>
      <c r="D258" s="48" t="s">
        <v>454</v>
      </c>
      <c r="E258" s="58">
        <v>95073</v>
      </c>
      <c r="F258" s="58">
        <v>95073</v>
      </c>
      <c r="G258" s="58">
        <v>99736.2</v>
      </c>
      <c r="H258" s="58">
        <v>99736.2</v>
      </c>
      <c r="I258" s="58">
        <v>99736.2</v>
      </c>
      <c r="J258" s="58">
        <v>99736.2</v>
      </c>
    </row>
    <row r="259" spans="1:10">
      <c r="A259" s="45" t="s">
        <v>58</v>
      </c>
      <c r="B259" s="46" t="s">
        <v>529</v>
      </c>
      <c r="C259" s="47" t="s">
        <v>478</v>
      </c>
      <c r="D259" s="48" t="s">
        <v>454</v>
      </c>
      <c r="E259" s="58">
        <v>47.9</v>
      </c>
      <c r="F259" s="58">
        <v>47.9</v>
      </c>
      <c r="G259" s="58">
        <v>508.7</v>
      </c>
      <c r="H259" s="58">
        <v>508.7</v>
      </c>
      <c r="I259" s="58">
        <v>508.7</v>
      </c>
      <c r="J259" s="58">
        <v>508.7</v>
      </c>
    </row>
    <row r="260" spans="1:10">
      <c r="A260" s="45" t="s">
        <v>58</v>
      </c>
      <c r="B260" s="46" t="s">
        <v>529</v>
      </c>
      <c r="C260" s="47" t="s">
        <v>479</v>
      </c>
      <c r="D260" s="48" t="s">
        <v>454</v>
      </c>
      <c r="E260" s="58">
        <v>28167.4</v>
      </c>
      <c r="F260" s="58">
        <v>28167.4</v>
      </c>
      <c r="G260" s="58">
        <v>30178</v>
      </c>
      <c r="H260" s="58">
        <v>30178</v>
      </c>
      <c r="I260" s="58">
        <v>30178</v>
      </c>
      <c r="J260" s="58">
        <v>30178</v>
      </c>
    </row>
    <row r="261" spans="1:10">
      <c r="A261" s="45" t="s">
        <v>58</v>
      </c>
      <c r="B261" s="46" t="s">
        <v>529</v>
      </c>
      <c r="C261" s="47" t="s">
        <v>457</v>
      </c>
      <c r="D261" s="48" t="s">
        <v>458</v>
      </c>
      <c r="E261" s="58">
        <v>1851.6</v>
      </c>
      <c r="F261" s="58">
        <v>1851.6</v>
      </c>
      <c r="G261" s="58">
        <v>1298.0999999999999</v>
      </c>
      <c r="H261" s="58">
        <v>1298.0999999999999</v>
      </c>
      <c r="I261" s="58">
        <v>1298.0999999999999</v>
      </c>
      <c r="J261" s="58">
        <v>1298.0999999999999</v>
      </c>
    </row>
    <row r="262" spans="1:10">
      <c r="A262" s="45" t="s">
        <v>58</v>
      </c>
      <c r="B262" s="46" t="s">
        <v>529</v>
      </c>
      <c r="C262" s="47" t="s">
        <v>457</v>
      </c>
      <c r="D262" s="48" t="s">
        <v>459</v>
      </c>
      <c r="E262" s="58">
        <v>6795</v>
      </c>
      <c r="F262" s="58">
        <v>6795</v>
      </c>
      <c r="G262" s="58">
        <v>1126.8</v>
      </c>
      <c r="H262" s="58">
        <v>1126.8</v>
      </c>
      <c r="I262" s="58">
        <v>1126.8</v>
      </c>
      <c r="J262" s="58">
        <v>1126.8</v>
      </c>
    </row>
    <row r="263" spans="1:10">
      <c r="A263" s="45" t="s">
        <v>58</v>
      </c>
      <c r="B263" s="46" t="s">
        <v>529</v>
      </c>
      <c r="C263" s="47" t="s">
        <v>460</v>
      </c>
      <c r="D263" s="48" t="s">
        <v>504</v>
      </c>
      <c r="E263" s="58">
        <v>30.8</v>
      </c>
      <c r="F263" s="58">
        <v>30.8</v>
      </c>
      <c r="G263" s="58">
        <v>0</v>
      </c>
      <c r="H263" s="58">
        <v>0</v>
      </c>
      <c r="I263" s="58">
        <v>0</v>
      </c>
      <c r="J263" s="58">
        <v>0</v>
      </c>
    </row>
    <row r="264" spans="1:10">
      <c r="A264" s="45" t="s">
        <v>58</v>
      </c>
      <c r="B264" s="46" t="s">
        <v>529</v>
      </c>
      <c r="C264" s="47" t="s">
        <v>460</v>
      </c>
      <c r="D264" s="48" t="s">
        <v>458</v>
      </c>
      <c r="E264" s="58">
        <v>1229</v>
      </c>
      <c r="F264" s="58">
        <v>1229</v>
      </c>
      <c r="G264" s="58">
        <v>302.7</v>
      </c>
      <c r="H264" s="58">
        <v>302.7</v>
      </c>
      <c r="I264" s="58">
        <v>302.7</v>
      </c>
      <c r="J264" s="58">
        <v>302.7</v>
      </c>
    </row>
    <row r="265" spans="1:10">
      <c r="A265" s="45" t="s">
        <v>58</v>
      </c>
      <c r="B265" s="46" t="s">
        <v>529</v>
      </c>
      <c r="C265" s="47" t="s">
        <v>460</v>
      </c>
      <c r="D265" s="48" t="s">
        <v>459</v>
      </c>
      <c r="E265" s="58">
        <v>9484.7999999999993</v>
      </c>
      <c r="F265" s="58">
        <v>9484.7999999999993</v>
      </c>
      <c r="G265" s="58">
        <v>2176.8000000000002</v>
      </c>
      <c r="H265" s="58">
        <v>2176.8000000000002</v>
      </c>
      <c r="I265" s="58">
        <v>2176.8000000000002</v>
      </c>
      <c r="J265" s="58">
        <v>2176.8000000000002</v>
      </c>
    </row>
    <row r="266" spans="1:10">
      <c r="A266" s="45" t="s">
        <v>58</v>
      </c>
      <c r="B266" s="46" t="s">
        <v>529</v>
      </c>
      <c r="C266" s="47" t="s">
        <v>493</v>
      </c>
      <c r="D266" s="48" t="s">
        <v>504</v>
      </c>
      <c r="E266" s="58">
        <v>7282.4</v>
      </c>
      <c r="F266" s="58">
        <v>7282.4</v>
      </c>
      <c r="G266" s="58">
        <v>7537.3</v>
      </c>
      <c r="H266" s="58">
        <v>7537.3</v>
      </c>
      <c r="I266" s="58">
        <v>7537.3</v>
      </c>
      <c r="J266" s="58">
        <v>7537.3</v>
      </c>
    </row>
    <row r="267" spans="1:10">
      <c r="A267" s="45" t="s">
        <v>58</v>
      </c>
      <c r="B267" s="46" t="s">
        <v>530</v>
      </c>
      <c r="C267" s="47" t="s">
        <v>477</v>
      </c>
      <c r="D267" s="48" t="s">
        <v>454</v>
      </c>
      <c r="E267" s="58">
        <v>3170.7</v>
      </c>
      <c r="F267" s="58">
        <v>3170.7</v>
      </c>
      <c r="G267" s="58">
        <v>2948.8</v>
      </c>
      <c r="H267" s="58">
        <v>2948.8</v>
      </c>
      <c r="I267" s="58">
        <v>2948.8</v>
      </c>
      <c r="J267" s="58">
        <v>2948.8</v>
      </c>
    </row>
    <row r="268" spans="1:10">
      <c r="A268" s="45" t="s">
        <v>58</v>
      </c>
      <c r="B268" s="46" t="s">
        <v>530</v>
      </c>
      <c r="C268" s="47" t="s">
        <v>478</v>
      </c>
      <c r="D268" s="48" t="s">
        <v>504</v>
      </c>
      <c r="E268" s="58">
        <v>83.3</v>
      </c>
      <c r="F268" s="58">
        <v>83.3</v>
      </c>
      <c r="G268" s="58">
        <v>0</v>
      </c>
      <c r="H268" s="58">
        <v>0</v>
      </c>
      <c r="I268" s="58">
        <v>0</v>
      </c>
      <c r="J268" s="58">
        <v>0</v>
      </c>
    </row>
    <row r="269" spans="1:10">
      <c r="A269" s="45" t="s">
        <v>58</v>
      </c>
      <c r="B269" s="46" t="s">
        <v>530</v>
      </c>
      <c r="C269" s="47" t="s">
        <v>479</v>
      </c>
      <c r="D269" s="48" t="s">
        <v>454</v>
      </c>
      <c r="E269" s="58">
        <v>1012.6</v>
      </c>
      <c r="F269" s="58">
        <v>1012.6</v>
      </c>
      <c r="G269" s="58">
        <v>889</v>
      </c>
      <c r="H269" s="58">
        <v>889</v>
      </c>
      <c r="I269" s="58">
        <v>889</v>
      </c>
      <c r="J269" s="58">
        <v>889</v>
      </c>
    </row>
    <row r="270" spans="1:10">
      <c r="A270" s="45" t="s">
        <v>58</v>
      </c>
      <c r="B270" s="46" t="s">
        <v>530</v>
      </c>
      <c r="C270" s="47" t="s">
        <v>457</v>
      </c>
      <c r="D270" s="48" t="s">
        <v>459</v>
      </c>
      <c r="E270" s="58">
        <v>182.8</v>
      </c>
      <c r="F270" s="58">
        <v>182.8</v>
      </c>
      <c r="G270" s="58">
        <v>8</v>
      </c>
      <c r="H270" s="58">
        <v>8</v>
      </c>
      <c r="I270" s="58">
        <v>8</v>
      </c>
      <c r="J270" s="58">
        <v>8</v>
      </c>
    </row>
    <row r="271" spans="1:10">
      <c r="A271" s="45" t="s">
        <v>58</v>
      </c>
      <c r="B271" s="46" t="s">
        <v>530</v>
      </c>
      <c r="C271" s="47" t="s">
        <v>460</v>
      </c>
      <c r="D271" s="48" t="s">
        <v>459</v>
      </c>
      <c r="E271" s="58">
        <v>183.7</v>
      </c>
      <c r="F271" s="58">
        <v>183.7</v>
      </c>
      <c r="G271" s="58">
        <v>84.3</v>
      </c>
      <c r="H271" s="58">
        <v>84.3</v>
      </c>
      <c r="I271" s="58">
        <v>84.3</v>
      </c>
      <c r="J271" s="58">
        <v>84.3</v>
      </c>
    </row>
    <row r="272" spans="1:10">
      <c r="A272" s="45" t="s">
        <v>58</v>
      </c>
      <c r="B272" s="46" t="s">
        <v>530</v>
      </c>
      <c r="C272" s="47" t="s">
        <v>493</v>
      </c>
      <c r="D272" s="48" t="s">
        <v>504</v>
      </c>
      <c r="E272" s="58">
        <v>1043.4000000000001</v>
      </c>
      <c r="F272" s="58">
        <v>1043.4000000000001</v>
      </c>
      <c r="G272" s="58">
        <v>644.1</v>
      </c>
      <c r="H272" s="58">
        <v>644.1</v>
      </c>
      <c r="I272" s="58">
        <v>644.1</v>
      </c>
      <c r="J272" s="58">
        <v>644.1</v>
      </c>
    </row>
    <row r="273" spans="1:10">
      <c r="A273" s="68" t="s">
        <v>451</v>
      </c>
      <c r="B273" s="69"/>
      <c r="C273" s="69"/>
      <c r="D273" s="70"/>
      <c r="E273" s="59">
        <v>179505.5</v>
      </c>
      <c r="F273" s="59">
        <v>179505.5</v>
      </c>
      <c r="G273" s="59">
        <v>170229.6</v>
      </c>
      <c r="H273" s="59">
        <v>170229.6</v>
      </c>
      <c r="I273" s="59">
        <v>170229.6</v>
      </c>
      <c r="J273" s="59">
        <v>170229.6</v>
      </c>
    </row>
    <row r="274" spans="1:10">
      <c r="A274" s="71">
        <v>1540</v>
      </c>
      <c r="B274" s="72"/>
      <c r="C274" s="72"/>
      <c r="D274" s="72"/>
      <c r="E274" s="75">
        <f>+E286</f>
        <v>734</v>
      </c>
      <c r="F274" s="75">
        <f>+F286</f>
        <v>734</v>
      </c>
      <c r="G274" s="75">
        <f>+G286</f>
        <v>729</v>
      </c>
      <c r="H274" s="75">
        <f>+H286</f>
        <v>729</v>
      </c>
      <c r="I274" s="75">
        <f>+I286</f>
        <v>729</v>
      </c>
      <c r="J274" s="75">
        <f>+J286</f>
        <v>729</v>
      </c>
    </row>
    <row r="275" spans="1:10">
      <c r="A275" s="45" t="s">
        <v>38</v>
      </c>
      <c r="B275" s="46" t="s">
        <v>508</v>
      </c>
      <c r="C275" s="47" t="s">
        <v>455</v>
      </c>
      <c r="D275" s="48" t="s">
        <v>454</v>
      </c>
      <c r="E275" s="58">
        <v>270.10000000000002</v>
      </c>
      <c r="F275" s="58">
        <v>270.10000000000002</v>
      </c>
      <c r="G275" s="58">
        <v>271.89999999999998</v>
      </c>
      <c r="H275" s="58">
        <v>271.89999999999998</v>
      </c>
      <c r="I275" s="58">
        <v>271.89999999999998</v>
      </c>
      <c r="J275" s="58">
        <v>271.89999999999998</v>
      </c>
    </row>
    <row r="276" spans="1:10">
      <c r="A276" s="45" t="s">
        <v>38</v>
      </c>
      <c r="B276" s="46" t="s">
        <v>508</v>
      </c>
      <c r="C276" s="47" t="s">
        <v>456</v>
      </c>
      <c r="D276" s="48" t="s">
        <v>454</v>
      </c>
      <c r="E276" s="58">
        <v>1.2</v>
      </c>
      <c r="F276" s="58">
        <v>1.2</v>
      </c>
      <c r="G276" s="58">
        <v>2</v>
      </c>
      <c r="H276" s="58">
        <v>2</v>
      </c>
      <c r="I276" s="58">
        <v>2</v>
      </c>
      <c r="J276" s="58">
        <v>2</v>
      </c>
    </row>
    <row r="277" spans="1:10">
      <c r="A277" s="45" t="s">
        <v>38</v>
      </c>
      <c r="B277" s="46" t="s">
        <v>508</v>
      </c>
      <c r="C277" s="47" t="s">
        <v>453</v>
      </c>
      <c r="D277" s="48" t="s">
        <v>454</v>
      </c>
      <c r="E277" s="58">
        <v>80.400000000000006</v>
      </c>
      <c r="F277" s="58">
        <v>80.400000000000006</v>
      </c>
      <c r="G277" s="58">
        <v>82.1</v>
      </c>
      <c r="H277" s="58">
        <v>82.1</v>
      </c>
      <c r="I277" s="58">
        <v>82.1</v>
      </c>
      <c r="J277" s="58">
        <v>82.1</v>
      </c>
    </row>
    <row r="278" spans="1:10">
      <c r="A278" s="45" t="s">
        <v>38</v>
      </c>
      <c r="B278" s="46" t="s">
        <v>508</v>
      </c>
      <c r="C278" s="47" t="s">
        <v>457</v>
      </c>
      <c r="D278" s="48" t="s">
        <v>458</v>
      </c>
      <c r="E278" s="58">
        <v>4.8</v>
      </c>
      <c r="F278" s="58">
        <v>4.8</v>
      </c>
      <c r="G278" s="58">
        <v>4</v>
      </c>
      <c r="H278" s="58">
        <v>4</v>
      </c>
      <c r="I278" s="58">
        <v>4</v>
      </c>
      <c r="J278" s="58">
        <v>4</v>
      </c>
    </row>
    <row r="279" spans="1:10">
      <c r="A279" s="45" t="s">
        <v>38</v>
      </c>
      <c r="B279" s="46" t="s">
        <v>508</v>
      </c>
      <c r="C279" s="47" t="s">
        <v>457</v>
      </c>
      <c r="D279" s="48" t="s">
        <v>459</v>
      </c>
      <c r="E279" s="58">
        <v>0.9</v>
      </c>
      <c r="F279" s="58">
        <v>0.9</v>
      </c>
      <c r="G279" s="58">
        <v>0</v>
      </c>
      <c r="H279" s="58">
        <v>0</v>
      </c>
      <c r="I279" s="58">
        <v>0</v>
      </c>
      <c r="J279" s="58">
        <v>0</v>
      </c>
    </row>
    <row r="280" spans="1:10">
      <c r="A280" s="45" t="s">
        <v>38</v>
      </c>
      <c r="B280" s="46" t="s">
        <v>508</v>
      </c>
      <c r="C280" s="47" t="s">
        <v>460</v>
      </c>
      <c r="D280" s="48" t="s">
        <v>458</v>
      </c>
      <c r="E280" s="58">
        <v>9.1999999999999993</v>
      </c>
      <c r="F280" s="58">
        <v>9.1999999999999993</v>
      </c>
      <c r="G280" s="58">
        <v>11</v>
      </c>
      <c r="H280" s="58">
        <v>11</v>
      </c>
      <c r="I280" s="58">
        <v>11</v>
      </c>
      <c r="J280" s="58">
        <v>11</v>
      </c>
    </row>
    <row r="281" spans="1:10">
      <c r="A281" s="45" t="s">
        <v>38</v>
      </c>
      <c r="B281" s="46" t="s">
        <v>508</v>
      </c>
      <c r="C281" s="47" t="s">
        <v>460</v>
      </c>
      <c r="D281" s="48" t="s">
        <v>459</v>
      </c>
      <c r="E281" s="58">
        <v>21.4</v>
      </c>
      <c r="F281" s="58">
        <v>21.4</v>
      </c>
      <c r="G281" s="58">
        <v>16</v>
      </c>
      <c r="H281" s="58">
        <v>16</v>
      </c>
      <c r="I281" s="58">
        <v>16</v>
      </c>
      <c r="J281" s="58">
        <v>16</v>
      </c>
    </row>
    <row r="282" spans="1:10">
      <c r="A282" s="45" t="s">
        <v>38</v>
      </c>
      <c r="B282" s="46" t="s">
        <v>509</v>
      </c>
      <c r="C282" s="47" t="s">
        <v>455</v>
      </c>
      <c r="D282" s="48" t="s">
        <v>454</v>
      </c>
      <c r="E282" s="58">
        <v>258.89999999999998</v>
      </c>
      <c r="F282" s="58">
        <v>258.89999999999998</v>
      </c>
      <c r="G282" s="58">
        <v>257.8</v>
      </c>
      <c r="H282" s="58">
        <v>257.8</v>
      </c>
      <c r="I282" s="58">
        <v>257.8</v>
      </c>
      <c r="J282" s="58">
        <v>257.8</v>
      </c>
    </row>
    <row r="283" spans="1:10">
      <c r="A283" s="45" t="s">
        <v>38</v>
      </c>
      <c r="B283" s="46" t="s">
        <v>509</v>
      </c>
      <c r="C283" s="47" t="s">
        <v>453</v>
      </c>
      <c r="D283" s="48" t="s">
        <v>454</v>
      </c>
      <c r="E283" s="58">
        <v>77</v>
      </c>
      <c r="F283" s="58">
        <v>77</v>
      </c>
      <c r="G283" s="58">
        <v>77.8</v>
      </c>
      <c r="H283" s="58">
        <v>77.8</v>
      </c>
      <c r="I283" s="58">
        <v>77.8</v>
      </c>
      <c r="J283" s="58">
        <v>77.8</v>
      </c>
    </row>
    <row r="284" spans="1:10">
      <c r="A284" s="45" t="s">
        <v>38</v>
      </c>
      <c r="B284" s="46" t="s">
        <v>509</v>
      </c>
      <c r="C284" s="47" t="s">
        <v>460</v>
      </c>
      <c r="D284" s="48" t="s">
        <v>458</v>
      </c>
      <c r="E284" s="58">
        <v>0</v>
      </c>
      <c r="F284" s="58">
        <v>0</v>
      </c>
      <c r="G284" s="58">
        <v>4</v>
      </c>
      <c r="H284" s="58">
        <v>4</v>
      </c>
      <c r="I284" s="58">
        <v>4</v>
      </c>
      <c r="J284" s="58">
        <v>4</v>
      </c>
    </row>
    <row r="285" spans="1:10">
      <c r="A285" s="45" t="s">
        <v>38</v>
      </c>
      <c r="B285" s="46" t="s">
        <v>509</v>
      </c>
      <c r="C285" s="47" t="s">
        <v>460</v>
      </c>
      <c r="D285" s="48" t="s">
        <v>459</v>
      </c>
      <c r="E285" s="58">
        <v>10.1</v>
      </c>
      <c r="F285" s="58">
        <v>10.1</v>
      </c>
      <c r="G285" s="58">
        <v>2.4</v>
      </c>
      <c r="H285" s="58">
        <v>2.4</v>
      </c>
      <c r="I285" s="58">
        <v>2.4</v>
      </c>
      <c r="J285" s="58">
        <v>2.4</v>
      </c>
    </row>
    <row r="286" spans="1:10">
      <c r="A286" s="68" t="s">
        <v>451</v>
      </c>
      <c r="B286" s="69"/>
      <c r="C286" s="69"/>
      <c r="D286" s="70"/>
      <c r="E286" s="59">
        <v>734</v>
      </c>
      <c r="F286" s="59">
        <v>734</v>
      </c>
      <c r="G286" s="59">
        <v>729</v>
      </c>
      <c r="H286" s="59">
        <v>729</v>
      </c>
      <c r="I286" s="59">
        <v>729</v>
      </c>
      <c r="J286" s="59">
        <v>729</v>
      </c>
    </row>
    <row r="287" spans="1:10">
      <c r="A287" s="71">
        <v>1541</v>
      </c>
      <c r="B287" s="72"/>
      <c r="C287" s="72"/>
      <c r="D287" s="72"/>
      <c r="E287" s="75">
        <f>+E294</f>
        <v>997</v>
      </c>
      <c r="F287" s="75">
        <f>+F294</f>
        <v>997</v>
      </c>
      <c r="G287" s="75">
        <f>+G294</f>
        <v>983</v>
      </c>
      <c r="H287" s="75">
        <f>+H294</f>
        <v>983</v>
      </c>
      <c r="I287" s="75">
        <f>+I294</f>
        <v>983</v>
      </c>
      <c r="J287" s="75">
        <f>+J294</f>
        <v>983</v>
      </c>
    </row>
    <row r="288" spans="1:10">
      <c r="A288" s="45" t="s">
        <v>38</v>
      </c>
      <c r="B288" s="46" t="s">
        <v>510</v>
      </c>
      <c r="C288" s="47" t="s">
        <v>457</v>
      </c>
      <c r="D288" s="48" t="s">
        <v>458</v>
      </c>
      <c r="E288" s="58">
        <v>148.30000000000001</v>
      </c>
      <c r="F288" s="58">
        <v>148.30000000000001</v>
      </c>
      <c r="G288" s="58">
        <v>105.9</v>
      </c>
      <c r="H288" s="58">
        <v>105.9</v>
      </c>
      <c r="I288" s="58">
        <v>105.9</v>
      </c>
      <c r="J288" s="58">
        <v>105.9</v>
      </c>
    </row>
    <row r="289" spans="1:10">
      <c r="A289" s="45" t="s">
        <v>38</v>
      </c>
      <c r="B289" s="46" t="s">
        <v>511</v>
      </c>
      <c r="C289" s="47" t="s">
        <v>457</v>
      </c>
      <c r="D289" s="48" t="s">
        <v>459</v>
      </c>
      <c r="E289" s="58">
        <v>0</v>
      </c>
      <c r="F289" s="58">
        <v>0</v>
      </c>
      <c r="G289" s="58">
        <v>0.3</v>
      </c>
      <c r="H289" s="58">
        <v>0.3</v>
      </c>
      <c r="I289" s="58">
        <v>0.3</v>
      </c>
      <c r="J289" s="58">
        <v>0.3</v>
      </c>
    </row>
    <row r="290" spans="1:10">
      <c r="A290" s="45" t="s">
        <v>38</v>
      </c>
      <c r="B290" s="46" t="s">
        <v>511</v>
      </c>
      <c r="C290" s="47" t="s">
        <v>460</v>
      </c>
      <c r="D290" s="48" t="s">
        <v>458</v>
      </c>
      <c r="E290" s="58">
        <v>0</v>
      </c>
      <c r="F290" s="58">
        <v>0</v>
      </c>
      <c r="G290" s="58">
        <v>40.200000000000003</v>
      </c>
      <c r="H290" s="58">
        <v>40.200000000000003</v>
      </c>
      <c r="I290" s="58">
        <v>40.200000000000003</v>
      </c>
      <c r="J290" s="58">
        <v>40.200000000000003</v>
      </c>
    </row>
    <row r="291" spans="1:10">
      <c r="A291" s="45" t="s">
        <v>38</v>
      </c>
      <c r="B291" s="46" t="s">
        <v>511</v>
      </c>
      <c r="C291" s="47" t="s">
        <v>460</v>
      </c>
      <c r="D291" s="48" t="s">
        <v>459</v>
      </c>
      <c r="E291" s="58">
        <v>40.4</v>
      </c>
      <c r="F291" s="58">
        <v>40.4</v>
      </c>
      <c r="G291" s="58">
        <v>12.4</v>
      </c>
      <c r="H291" s="58">
        <v>12.4</v>
      </c>
      <c r="I291" s="58">
        <v>12.4</v>
      </c>
      <c r="J291" s="58">
        <v>12.4</v>
      </c>
    </row>
    <row r="292" spans="1:10">
      <c r="A292" s="45" t="s">
        <v>38</v>
      </c>
      <c r="B292" s="46" t="s">
        <v>512</v>
      </c>
      <c r="C292" s="47" t="s">
        <v>455</v>
      </c>
      <c r="D292" s="48" t="s">
        <v>454</v>
      </c>
      <c r="E292" s="58">
        <v>611.70000000000005</v>
      </c>
      <c r="F292" s="58">
        <v>611.70000000000005</v>
      </c>
      <c r="G292" s="58">
        <v>633</v>
      </c>
      <c r="H292" s="58">
        <v>633</v>
      </c>
      <c r="I292" s="58">
        <v>633</v>
      </c>
      <c r="J292" s="58">
        <v>633</v>
      </c>
    </row>
    <row r="293" spans="1:10">
      <c r="A293" s="45" t="s">
        <v>38</v>
      </c>
      <c r="B293" s="46" t="s">
        <v>512</v>
      </c>
      <c r="C293" s="47" t="s">
        <v>453</v>
      </c>
      <c r="D293" s="48" t="s">
        <v>454</v>
      </c>
      <c r="E293" s="58">
        <v>196.6</v>
      </c>
      <c r="F293" s="58">
        <v>196.6</v>
      </c>
      <c r="G293" s="58">
        <v>191.2</v>
      </c>
      <c r="H293" s="58">
        <v>191.2</v>
      </c>
      <c r="I293" s="58">
        <v>191.2</v>
      </c>
      <c r="J293" s="58">
        <v>191.2</v>
      </c>
    </row>
    <row r="294" spans="1:10">
      <c r="A294" s="68" t="s">
        <v>451</v>
      </c>
      <c r="B294" s="69"/>
      <c r="C294" s="69"/>
      <c r="D294" s="70"/>
      <c r="E294" s="59">
        <v>997</v>
      </c>
      <c r="F294" s="59">
        <v>997</v>
      </c>
      <c r="G294" s="59">
        <v>983</v>
      </c>
      <c r="H294" s="59">
        <v>983</v>
      </c>
      <c r="I294" s="59">
        <v>983</v>
      </c>
      <c r="J294" s="59">
        <v>983</v>
      </c>
    </row>
    <row r="295" spans="1:10">
      <c r="A295" s="71">
        <v>1559</v>
      </c>
      <c r="B295" s="72"/>
      <c r="C295" s="72"/>
      <c r="D295" s="72"/>
      <c r="E295" s="75">
        <f>+E297</f>
        <v>38.6</v>
      </c>
      <c r="F295" s="75">
        <f>+F297</f>
        <v>38.6</v>
      </c>
      <c r="G295" s="75">
        <f>+G297</f>
        <v>44.6</v>
      </c>
      <c r="H295" s="75">
        <f>+H297</f>
        <v>44.6</v>
      </c>
      <c r="I295" s="75">
        <f>+I297</f>
        <v>44.6</v>
      </c>
      <c r="J295" s="75">
        <f>+J297</f>
        <v>44.6</v>
      </c>
    </row>
    <row r="296" spans="1:10">
      <c r="A296" s="45" t="s">
        <v>78</v>
      </c>
      <c r="B296" s="46" t="s">
        <v>516</v>
      </c>
      <c r="C296" s="47" t="s">
        <v>460</v>
      </c>
      <c r="D296" s="48" t="s">
        <v>458</v>
      </c>
      <c r="E296" s="58">
        <v>38.6</v>
      </c>
      <c r="F296" s="58">
        <v>38.6</v>
      </c>
      <c r="G296" s="58">
        <v>44.6</v>
      </c>
      <c r="H296" s="58">
        <v>44.6</v>
      </c>
      <c r="I296" s="58">
        <v>44.6</v>
      </c>
      <c r="J296" s="58">
        <v>44.6</v>
      </c>
    </row>
    <row r="297" spans="1:10">
      <c r="A297" s="68" t="s">
        <v>451</v>
      </c>
      <c r="B297" s="69"/>
      <c r="C297" s="69"/>
      <c r="D297" s="70"/>
      <c r="E297" s="59">
        <v>38.6</v>
      </c>
      <c r="F297" s="59">
        <v>38.6</v>
      </c>
      <c r="G297" s="59">
        <v>44.6</v>
      </c>
      <c r="H297" s="59">
        <v>44.6</v>
      </c>
      <c r="I297" s="59">
        <v>44.6</v>
      </c>
      <c r="J297" s="59">
        <v>44.6</v>
      </c>
    </row>
    <row r="298" spans="1:10">
      <c r="A298" s="71">
        <v>1577</v>
      </c>
      <c r="B298" s="72"/>
      <c r="C298" s="72"/>
      <c r="D298" s="72"/>
      <c r="E298" s="75">
        <f>+E305</f>
        <v>377</v>
      </c>
      <c r="F298" s="75">
        <f>+F305</f>
        <v>377</v>
      </c>
      <c r="G298" s="75">
        <f>+G305</f>
        <v>376</v>
      </c>
      <c r="H298" s="75">
        <f>+H305</f>
        <v>376</v>
      </c>
      <c r="I298" s="75">
        <f>+I305</f>
        <v>376</v>
      </c>
      <c r="J298" s="75">
        <f>+J305</f>
        <v>376</v>
      </c>
    </row>
    <row r="299" spans="1:10">
      <c r="A299" s="45" t="s">
        <v>38</v>
      </c>
      <c r="B299" s="46" t="s">
        <v>513</v>
      </c>
      <c r="C299" s="47" t="s">
        <v>455</v>
      </c>
      <c r="D299" s="48" t="s">
        <v>454</v>
      </c>
      <c r="E299" s="58">
        <v>277.5</v>
      </c>
      <c r="F299" s="58">
        <v>277.5</v>
      </c>
      <c r="G299" s="58">
        <v>260.39999999999998</v>
      </c>
      <c r="H299" s="58">
        <v>260.39999999999998</v>
      </c>
      <c r="I299" s="58">
        <v>260.39999999999998</v>
      </c>
      <c r="J299" s="58">
        <v>260.39999999999998</v>
      </c>
    </row>
    <row r="300" spans="1:10">
      <c r="A300" s="45" t="s">
        <v>38</v>
      </c>
      <c r="B300" s="46" t="s">
        <v>513</v>
      </c>
      <c r="C300" s="47" t="s">
        <v>453</v>
      </c>
      <c r="D300" s="48" t="s">
        <v>454</v>
      </c>
      <c r="E300" s="58">
        <v>82.6</v>
      </c>
      <c r="F300" s="58">
        <v>82.6</v>
      </c>
      <c r="G300" s="58">
        <v>78.599999999999994</v>
      </c>
      <c r="H300" s="58">
        <v>78.599999999999994</v>
      </c>
      <c r="I300" s="58">
        <v>78.599999999999994</v>
      </c>
      <c r="J300" s="58">
        <v>78.599999999999994</v>
      </c>
    </row>
    <row r="301" spans="1:10">
      <c r="A301" s="45" t="s">
        <v>38</v>
      </c>
      <c r="B301" s="46" t="s">
        <v>513</v>
      </c>
      <c r="C301" s="47" t="s">
        <v>457</v>
      </c>
      <c r="D301" s="48" t="s">
        <v>458</v>
      </c>
      <c r="E301" s="58">
        <v>8.8000000000000007</v>
      </c>
      <c r="F301" s="58">
        <v>8.8000000000000007</v>
      </c>
      <c r="G301" s="58">
        <v>15</v>
      </c>
      <c r="H301" s="58">
        <v>15</v>
      </c>
      <c r="I301" s="58">
        <v>15</v>
      </c>
      <c r="J301" s="58">
        <v>15</v>
      </c>
    </row>
    <row r="302" spans="1:10">
      <c r="A302" s="45" t="s">
        <v>38</v>
      </c>
      <c r="B302" s="46" t="s">
        <v>513</v>
      </c>
      <c r="C302" s="47" t="s">
        <v>457</v>
      </c>
      <c r="D302" s="48" t="s">
        <v>459</v>
      </c>
      <c r="E302" s="58">
        <v>1.3</v>
      </c>
      <c r="F302" s="58">
        <v>1.3</v>
      </c>
      <c r="G302" s="58">
        <v>0</v>
      </c>
      <c r="H302" s="58">
        <v>0</v>
      </c>
      <c r="I302" s="58">
        <v>0</v>
      </c>
      <c r="J302" s="58">
        <v>0</v>
      </c>
    </row>
    <row r="303" spans="1:10">
      <c r="A303" s="45" t="s">
        <v>38</v>
      </c>
      <c r="B303" s="46" t="s">
        <v>513</v>
      </c>
      <c r="C303" s="47" t="s">
        <v>460</v>
      </c>
      <c r="D303" s="48" t="s">
        <v>458</v>
      </c>
      <c r="E303" s="58">
        <v>0</v>
      </c>
      <c r="F303" s="58">
        <v>0</v>
      </c>
      <c r="G303" s="58">
        <v>5</v>
      </c>
      <c r="H303" s="58">
        <v>5</v>
      </c>
      <c r="I303" s="58">
        <v>5</v>
      </c>
      <c r="J303" s="58">
        <v>5</v>
      </c>
    </row>
    <row r="304" spans="1:10">
      <c r="A304" s="45" t="s">
        <v>38</v>
      </c>
      <c r="B304" s="46" t="s">
        <v>513</v>
      </c>
      <c r="C304" s="47" t="s">
        <v>460</v>
      </c>
      <c r="D304" s="48" t="s">
        <v>459</v>
      </c>
      <c r="E304" s="58">
        <v>6.8</v>
      </c>
      <c r="F304" s="58">
        <v>6.8</v>
      </c>
      <c r="G304" s="58">
        <v>17</v>
      </c>
      <c r="H304" s="58">
        <v>17</v>
      </c>
      <c r="I304" s="58">
        <v>17</v>
      </c>
      <c r="J304" s="58">
        <v>17</v>
      </c>
    </row>
    <row r="305" spans="1:11">
      <c r="A305" s="68" t="s">
        <v>451</v>
      </c>
      <c r="B305" s="69"/>
      <c r="C305" s="69"/>
      <c r="D305" s="70"/>
      <c r="E305" s="59">
        <v>377</v>
      </c>
      <c r="F305" s="59">
        <v>377</v>
      </c>
      <c r="G305" s="59">
        <v>376</v>
      </c>
      <c r="H305" s="59">
        <v>376</v>
      </c>
      <c r="I305" s="59">
        <v>376</v>
      </c>
      <c r="J305" s="59">
        <v>376</v>
      </c>
    </row>
    <row r="306" spans="1:11">
      <c r="A306" s="71">
        <v>1591</v>
      </c>
      <c r="B306" s="72"/>
      <c r="C306" s="72"/>
      <c r="D306" s="72"/>
      <c r="E306" s="75">
        <f>+E308</f>
        <v>2165.6</v>
      </c>
      <c r="F306" s="75">
        <f>+F308</f>
        <v>2165.6</v>
      </c>
      <c r="G306" s="75">
        <f>+G308</f>
        <v>1771</v>
      </c>
      <c r="H306" s="75">
        <f>+H308</f>
        <v>1771</v>
      </c>
      <c r="I306" s="75">
        <f>+I308</f>
        <v>1771</v>
      </c>
      <c r="J306" s="75">
        <f>+J308</f>
        <v>1771</v>
      </c>
    </row>
    <row r="307" spans="1:11">
      <c r="A307" s="45" t="s">
        <v>43</v>
      </c>
      <c r="B307" s="46" t="s">
        <v>559</v>
      </c>
      <c r="C307" s="47" t="s">
        <v>566</v>
      </c>
      <c r="D307" s="48" t="s">
        <v>504</v>
      </c>
      <c r="E307" s="58">
        <v>2165.6</v>
      </c>
      <c r="F307" s="58">
        <v>2165.6</v>
      </c>
      <c r="G307" s="58">
        <v>1771</v>
      </c>
      <c r="H307" s="58">
        <v>1771</v>
      </c>
      <c r="I307" s="58">
        <v>1771</v>
      </c>
      <c r="J307" s="58">
        <v>1771</v>
      </c>
    </row>
    <row r="308" spans="1:11">
      <c r="A308" s="74" t="s">
        <v>451</v>
      </c>
      <c r="B308" s="69"/>
      <c r="C308" s="69"/>
      <c r="D308" s="70"/>
      <c r="E308" s="59">
        <f>+E307</f>
        <v>2165.6</v>
      </c>
      <c r="F308" s="59">
        <f>+F307</f>
        <v>2165.6</v>
      </c>
      <c r="G308" s="59">
        <f>+G307</f>
        <v>1771</v>
      </c>
      <c r="H308" s="59">
        <f>+H307</f>
        <v>1771</v>
      </c>
      <c r="I308" s="59">
        <f>+I307</f>
        <v>1771</v>
      </c>
      <c r="J308" s="59">
        <f>+J307</f>
        <v>1771</v>
      </c>
      <c r="K308" s="42"/>
    </row>
    <row r="309" spans="1:11">
      <c r="A309" s="71">
        <v>1592</v>
      </c>
      <c r="B309" s="72"/>
      <c r="C309" s="72"/>
      <c r="D309" s="72"/>
      <c r="E309" s="75">
        <f>+E311</f>
        <v>142.80000000000001</v>
      </c>
      <c r="F309" s="75">
        <f>+F311</f>
        <v>142.69999999999999</v>
      </c>
      <c r="G309" s="75">
        <f>+G311</f>
        <v>328.3</v>
      </c>
      <c r="H309" s="75">
        <f>+H311</f>
        <v>328.3</v>
      </c>
      <c r="I309" s="75">
        <f>+I311</f>
        <v>328.3</v>
      </c>
      <c r="J309" s="75">
        <f>+J311</f>
        <v>328.3</v>
      </c>
    </row>
    <row r="310" spans="1:11">
      <c r="A310" s="45" t="s">
        <v>43</v>
      </c>
      <c r="B310" s="46" t="s">
        <v>560</v>
      </c>
      <c r="C310" s="47" t="s">
        <v>566</v>
      </c>
      <c r="D310" s="48" t="s">
        <v>504</v>
      </c>
      <c r="E310" s="58">
        <v>142.80000000000001</v>
      </c>
      <c r="F310" s="58">
        <v>142.69999999999999</v>
      </c>
      <c r="G310" s="58">
        <v>328.3</v>
      </c>
      <c r="H310" s="58">
        <v>328.3</v>
      </c>
      <c r="I310" s="58">
        <v>328.3</v>
      </c>
      <c r="J310" s="58">
        <v>328.3</v>
      </c>
    </row>
    <row r="311" spans="1:11">
      <c r="A311" s="68" t="s">
        <v>451</v>
      </c>
      <c r="B311" s="69"/>
      <c r="C311" s="69"/>
      <c r="D311" s="70"/>
      <c r="E311" s="59">
        <v>142.80000000000001</v>
      </c>
      <c r="F311" s="59">
        <v>142.69999999999999</v>
      </c>
      <c r="G311" s="59">
        <v>328.3</v>
      </c>
      <c r="H311" s="59">
        <v>328.3</v>
      </c>
      <c r="I311" s="59">
        <v>328.3</v>
      </c>
      <c r="J311" s="59">
        <v>328.3</v>
      </c>
    </row>
    <row r="312" spans="1:11">
      <c r="A312" s="71">
        <v>1593</v>
      </c>
      <c r="B312" s="72"/>
      <c r="C312" s="72"/>
      <c r="D312" s="72"/>
      <c r="E312" s="75">
        <f>+E314</f>
        <v>5086.3999999999996</v>
      </c>
      <c r="F312" s="75">
        <f>+F314</f>
        <v>5051.2</v>
      </c>
      <c r="G312" s="75">
        <f>+G314</f>
        <v>5489</v>
      </c>
      <c r="H312" s="75">
        <f>+H314</f>
        <v>5489</v>
      </c>
      <c r="I312" s="75">
        <f>+I314</f>
        <v>5489</v>
      </c>
      <c r="J312" s="75">
        <f>+J314</f>
        <v>5489</v>
      </c>
    </row>
    <row r="313" spans="1:11">
      <c r="A313" s="45" t="s">
        <v>43</v>
      </c>
      <c r="B313" s="46" t="s">
        <v>561</v>
      </c>
      <c r="C313" s="47" t="s">
        <v>566</v>
      </c>
      <c r="D313" s="48" t="s">
        <v>504</v>
      </c>
      <c r="E313" s="58">
        <v>5086.3999999999996</v>
      </c>
      <c r="F313" s="58">
        <v>5051.2</v>
      </c>
      <c r="G313" s="58">
        <v>5489</v>
      </c>
      <c r="H313" s="58">
        <v>5489</v>
      </c>
      <c r="I313" s="58">
        <v>5489</v>
      </c>
      <c r="J313" s="58">
        <v>5489</v>
      </c>
    </row>
    <row r="314" spans="1:11">
      <c r="A314" s="68" t="s">
        <v>451</v>
      </c>
      <c r="B314" s="69"/>
      <c r="C314" s="69"/>
      <c r="D314" s="70"/>
      <c r="E314" s="59">
        <v>5086.3999999999996</v>
      </c>
      <c r="F314" s="59">
        <v>5051.2</v>
      </c>
      <c r="G314" s="59">
        <v>5489</v>
      </c>
      <c r="H314" s="59">
        <v>5489</v>
      </c>
      <c r="I314" s="59">
        <v>5489</v>
      </c>
      <c r="J314" s="59">
        <v>5489</v>
      </c>
    </row>
    <row r="315" spans="1:11">
      <c r="A315" s="71">
        <v>1594</v>
      </c>
      <c r="B315" s="72"/>
      <c r="C315" s="72"/>
      <c r="D315" s="72"/>
      <c r="E315" s="75">
        <f>+E317</f>
        <v>2157.1</v>
      </c>
      <c r="F315" s="75">
        <f>+F317</f>
        <v>2157.1</v>
      </c>
      <c r="G315" s="75">
        <f>+G317</f>
        <v>2073</v>
      </c>
      <c r="H315" s="75">
        <f>+H317</f>
        <v>2073</v>
      </c>
      <c r="I315" s="75">
        <f>+I317</f>
        <v>2073</v>
      </c>
      <c r="J315" s="75">
        <f>+J317</f>
        <v>2073</v>
      </c>
    </row>
    <row r="316" spans="1:11">
      <c r="A316" s="45" t="s">
        <v>43</v>
      </c>
      <c r="B316" s="46" t="s">
        <v>562</v>
      </c>
      <c r="C316" s="47" t="s">
        <v>536</v>
      </c>
      <c r="D316" s="48" t="s">
        <v>504</v>
      </c>
      <c r="E316" s="58">
        <v>2157.1</v>
      </c>
      <c r="F316" s="58">
        <v>2157.1</v>
      </c>
      <c r="G316" s="58">
        <v>2073</v>
      </c>
      <c r="H316" s="58">
        <v>2073</v>
      </c>
      <c r="I316" s="58">
        <v>2073</v>
      </c>
      <c r="J316" s="58">
        <v>2073</v>
      </c>
    </row>
    <row r="317" spans="1:11">
      <c r="A317" s="68" t="s">
        <v>451</v>
      </c>
      <c r="B317" s="69"/>
      <c r="C317" s="69"/>
      <c r="D317" s="70"/>
      <c r="E317" s="59">
        <v>2157.1</v>
      </c>
      <c r="F317" s="59">
        <v>2157.1</v>
      </c>
      <c r="G317" s="59">
        <v>2073</v>
      </c>
      <c r="H317" s="59">
        <v>2073</v>
      </c>
      <c r="I317" s="59">
        <v>2073</v>
      </c>
      <c r="J317" s="59">
        <v>2073</v>
      </c>
    </row>
    <row r="318" spans="1:11">
      <c r="A318" s="71">
        <v>1595</v>
      </c>
      <c r="B318" s="72"/>
      <c r="C318" s="72"/>
      <c r="D318" s="72"/>
      <c r="E318" s="75">
        <f>+E320</f>
        <v>2039.1</v>
      </c>
      <c r="F318" s="75">
        <f>+F320</f>
        <v>2039.1</v>
      </c>
      <c r="G318" s="75">
        <f>+G320</f>
        <v>1950</v>
      </c>
      <c r="H318" s="75">
        <f>+H320</f>
        <v>1950</v>
      </c>
      <c r="I318" s="75">
        <f>+I320</f>
        <v>1950</v>
      </c>
      <c r="J318" s="75">
        <f>+J320</f>
        <v>1950</v>
      </c>
    </row>
    <row r="319" spans="1:11">
      <c r="A319" s="45" t="s">
        <v>43</v>
      </c>
      <c r="B319" s="46" t="s">
        <v>563</v>
      </c>
      <c r="C319" s="47" t="s">
        <v>566</v>
      </c>
      <c r="D319" s="48" t="s">
        <v>504</v>
      </c>
      <c r="E319" s="58">
        <v>2039.1</v>
      </c>
      <c r="F319" s="58">
        <v>2039.1</v>
      </c>
      <c r="G319" s="58">
        <v>1950</v>
      </c>
      <c r="H319" s="58">
        <v>1950</v>
      </c>
      <c r="I319" s="58">
        <v>1950</v>
      </c>
      <c r="J319" s="58">
        <v>1950</v>
      </c>
    </row>
    <row r="320" spans="1:11">
      <c r="A320" s="68" t="s">
        <v>451</v>
      </c>
      <c r="B320" s="69"/>
      <c r="C320" s="69"/>
      <c r="D320" s="70"/>
      <c r="E320" s="59">
        <v>2039.1</v>
      </c>
      <c r="F320" s="59">
        <v>2039.1</v>
      </c>
      <c r="G320" s="59">
        <v>1950</v>
      </c>
      <c r="H320" s="59">
        <v>1950</v>
      </c>
      <c r="I320" s="59">
        <v>1950</v>
      </c>
      <c r="J320" s="59">
        <v>1950</v>
      </c>
    </row>
    <row r="321" spans="1:10">
      <c r="A321" s="71">
        <v>1596</v>
      </c>
      <c r="B321" s="72"/>
      <c r="C321" s="72"/>
      <c r="D321" s="72"/>
      <c r="E321" s="75">
        <f>+E323</f>
        <v>17.8</v>
      </c>
      <c r="F321" s="75">
        <f>+F323</f>
        <v>17.7</v>
      </c>
      <c r="G321" s="75">
        <f>+G323</f>
        <v>44.3</v>
      </c>
      <c r="H321" s="75">
        <f>+H323</f>
        <v>44.3</v>
      </c>
      <c r="I321" s="75">
        <f>+I323</f>
        <v>44.3</v>
      </c>
      <c r="J321" s="75">
        <f>+J323</f>
        <v>44.3</v>
      </c>
    </row>
    <row r="322" spans="1:10">
      <c r="A322" s="45" t="s">
        <v>43</v>
      </c>
      <c r="B322" s="46" t="s">
        <v>564</v>
      </c>
      <c r="C322" s="47" t="s">
        <v>566</v>
      </c>
      <c r="D322" s="48" t="s">
        <v>504</v>
      </c>
      <c r="E322" s="58">
        <v>17.8</v>
      </c>
      <c r="F322" s="58">
        <v>17.7</v>
      </c>
      <c r="G322" s="58">
        <v>44.3</v>
      </c>
      <c r="H322" s="58">
        <v>44.3</v>
      </c>
      <c r="I322" s="58">
        <v>44.3</v>
      </c>
      <c r="J322" s="58">
        <v>44.3</v>
      </c>
    </row>
    <row r="323" spans="1:10">
      <c r="A323" s="68" t="s">
        <v>451</v>
      </c>
      <c r="B323" s="69"/>
      <c r="C323" s="69"/>
      <c r="D323" s="70"/>
      <c r="E323" s="59">
        <v>17.8</v>
      </c>
      <c r="F323" s="59">
        <v>17.7</v>
      </c>
      <c r="G323" s="59">
        <v>44.3</v>
      </c>
      <c r="H323" s="59">
        <v>44.3</v>
      </c>
      <c r="I323" s="59">
        <v>44.3</v>
      </c>
      <c r="J323" s="59">
        <v>44.3</v>
      </c>
    </row>
    <row r="324" spans="1:10">
      <c r="A324" s="71">
        <v>1597</v>
      </c>
      <c r="B324" s="72"/>
      <c r="C324" s="72"/>
      <c r="D324" s="72"/>
      <c r="E324" s="75">
        <f>+E326</f>
        <v>1090.5</v>
      </c>
      <c r="F324" s="75">
        <f>+F326</f>
        <v>868.9</v>
      </c>
      <c r="G324" s="75">
        <f>+G326</f>
        <v>1329.3</v>
      </c>
      <c r="H324" s="75">
        <f>+H326</f>
        <v>1329.3</v>
      </c>
      <c r="I324" s="75">
        <f>+I326</f>
        <v>1329.3</v>
      </c>
      <c r="J324" s="75">
        <f>+J326</f>
        <v>1329.3</v>
      </c>
    </row>
    <row r="325" spans="1:10">
      <c r="A325" s="45" t="s">
        <v>43</v>
      </c>
      <c r="B325" s="46" t="s">
        <v>565</v>
      </c>
      <c r="C325" s="47" t="s">
        <v>566</v>
      </c>
      <c r="D325" s="48" t="s">
        <v>504</v>
      </c>
      <c r="E325" s="58">
        <v>1090.5</v>
      </c>
      <c r="F325" s="58">
        <v>868.9</v>
      </c>
      <c r="G325" s="58">
        <v>1329.3</v>
      </c>
      <c r="H325" s="58">
        <v>1329.3</v>
      </c>
      <c r="I325" s="58">
        <v>1329.3</v>
      </c>
      <c r="J325" s="58">
        <v>1329.3</v>
      </c>
    </row>
    <row r="326" spans="1:10">
      <c r="A326" s="68" t="s">
        <v>451</v>
      </c>
      <c r="B326" s="69"/>
      <c r="C326" s="69"/>
      <c r="D326" s="70"/>
      <c r="E326" s="59">
        <v>1090.5</v>
      </c>
      <c r="F326" s="59">
        <v>868.9</v>
      </c>
      <c r="G326" s="59">
        <v>1329.3</v>
      </c>
      <c r="H326" s="59">
        <v>1329.3</v>
      </c>
      <c r="I326" s="59">
        <v>1329.3</v>
      </c>
      <c r="J326" s="59">
        <v>1329.3</v>
      </c>
    </row>
    <row r="327" spans="1:10">
      <c r="A327" s="71">
        <v>1701</v>
      </c>
      <c r="B327" s="72"/>
      <c r="C327" s="72"/>
      <c r="D327" s="72"/>
      <c r="E327" s="75">
        <f>+E329</f>
        <v>3630</v>
      </c>
      <c r="F327" s="75">
        <f>+F329</f>
        <v>3630</v>
      </c>
      <c r="G327" s="75">
        <f>+G329</f>
        <v>3800</v>
      </c>
      <c r="H327" s="75">
        <f>+H329</f>
        <v>3800</v>
      </c>
      <c r="I327" s="75">
        <f>+I329</f>
        <v>3800</v>
      </c>
      <c r="J327" s="75">
        <f>+J329</f>
        <v>3800</v>
      </c>
    </row>
    <row r="328" spans="1:10">
      <c r="A328" s="45" t="s">
        <v>113</v>
      </c>
      <c r="B328" s="46" t="s">
        <v>573</v>
      </c>
      <c r="C328" s="47" t="s">
        <v>575</v>
      </c>
      <c r="D328" s="48" t="s">
        <v>504</v>
      </c>
      <c r="E328" s="58">
        <v>3630</v>
      </c>
      <c r="F328" s="58">
        <v>3630</v>
      </c>
      <c r="G328" s="58">
        <v>3800</v>
      </c>
      <c r="H328" s="58">
        <v>3800</v>
      </c>
      <c r="I328" s="58">
        <v>3800</v>
      </c>
      <c r="J328" s="58">
        <v>3800</v>
      </c>
    </row>
    <row r="329" spans="1:10">
      <c r="A329" s="68" t="s">
        <v>451</v>
      </c>
      <c r="B329" s="69"/>
      <c r="C329" s="69"/>
      <c r="D329" s="70"/>
      <c r="E329" s="59">
        <v>3630</v>
      </c>
      <c r="F329" s="59">
        <v>3630</v>
      </c>
      <c r="G329" s="59">
        <v>3800</v>
      </c>
      <c r="H329" s="59">
        <v>3800</v>
      </c>
      <c r="I329" s="59">
        <v>3800</v>
      </c>
      <c r="J329" s="59">
        <v>3800</v>
      </c>
    </row>
    <row r="330" spans="1:10">
      <c r="A330" s="71">
        <v>1704</v>
      </c>
      <c r="B330" s="72"/>
      <c r="C330" s="72"/>
      <c r="D330" s="72"/>
      <c r="E330" s="75">
        <f>+E332</f>
        <v>4541</v>
      </c>
      <c r="F330" s="75">
        <f>+F332</f>
        <v>4541</v>
      </c>
      <c r="G330" s="75">
        <f>+G332</f>
        <v>4871</v>
      </c>
      <c r="H330" s="75">
        <f>+H332</f>
        <v>4871</v>
      </c>
      <c r="I330" s="75">
        <f>+I332</f>
        <v>4871</v>
      </c>
      <c r="J330" s="75">
        <f>+J332</f>
        <v>4871</v>
      </c>
    </row>
    <row r="331" spans="1:10">
      <c r="A331" s="45" t="s">
        <v>113</v>
      </c>
      <c r="B331" s="46" t="s">
        <v>574</v>
      </c>
      <c r="C331" s="47" t="s">
        <v>575</v>
      </c>
      <c r="D331" s="48" t="s">
        <v>504</v>
      </c>
      <c r="E331" s="58">
        <v>4541</v>
      </c>
      <c r="F331" s="58">
        <v>4541</v>
      </c>
      <c r="G331" s="58">
        <v>4871</v>
      </c>
      <c r="H331" s="58">
        <v>4871</v>
      </c>
      <c r="I331" s="58">
        <v>4871</v>
      </c>
      <c r="J331" s="58">
        <v>4871</v>
      </c>
    </row>
    <row r="332" spans="1:10">
      <c r="A332" s="68" t="s">
        <v>451</v>
      </c>
      <c r="B332" s="69"/>
      <c r="C332" s="69"/>
      <c r="D332" s="70"/>
      <c r="E332" s="59">
        <v>4541</v>
      </c>
      <c r="F332" s="59">
        <v>4541</v>
      </c>
      <c r="G332" s="59">
        <v>4871</v>
      </c>
      <c r="H332" s="59">
        <v>4871</v>
      </c>
      <c r="I332" s="59">
        <v>4871</v>
      </c>
      <c r="J332" s="59">
        <v>4871</v>
      </c>
    </row>
    <row r="333" spans="1:10">
      <c r="A333" s="71">
        <v>1802</v>
      </c>
      <c r="B333" s="72"/>
      <c r="C333" s="72"/>
      <c r="D333" s="72"/>
      <c r="E333" s="75">
        <f>+E338</f>
        <v>527.29999999999995</v>
      </c>
      <c r="F333" s="75">
        <f>+F338</f>
        <v>527.29999999999995</v>
      </c>
      <c r="G333" s="75">
        <f>+G338</f>
        <v>616</v>
      </c>
      <c r="H333" s="75">
        <f>+H338</f>
        <v>616</v>
      </c>
      <c r="I333" s="75">
        <f>+I338</f>
        <v>616</v>
      </c>
      <c r="J333" s="75">
        <f>+J338</f>
        <v>616</v>
      </c>
    </row>
    <row r="334" spans="1:10">
      <c r="A334" s="45" t="s">
        <v>38</v>
      </c>
      <c r="B334" s="46" t="s">
        <v>505</v>
      </c>
      <c r="C334" s="47" t="s">
        <v>514</v>
      </c>
      <c r="D334" s="48" t="s">
        <v>504</v>
      </c>
      <c r="E334" s="58">
        <v>23.7</v>
      </c>
      <c r="F334" s="58">
        <v>23.7</v>
      </c>
      <c r="G334" s="58">
        <v>31.7</v>
      </c>
      <c r="H334" s="58">
        <v>31.7</v>
      </c>
      <c r="I334" s="58">
        <v>31.7</v>
      </c>
      <c r="J334" s="58">
        <v>31.7</v>
      </c>
    </row>
    <row r="335" spans="1:10">
      <c r="A335" s="45" t="s">
        <v>58</v>
      </c>
      <c r="B335" s="46" t="s">
        <v>488</v>
      </c>
      <c r="C335" s="47" t="s">
        <v>514</v>
      </c>
      <c r="D335" s="48" t="s">
        <v>504</v>
      </c>
      <c r="E335" s="58">
        <v>497.8</v>
      </c>
      <c r="F335" s="58">
        <v>497.8</v>
      </c>
      <c r="G335" s="58">
        <v>534.29999999999995</v>
      </c>
      <c r="H335" s="58">
        <v>534.29999999999995</v>
      </c>
      <c r="I335" s="58">
        <v>534.29999999999995</v>
      </c>
      <c r="J335" s="58">
        <v>534.29999999999995</v>
      </c>
    </row>
    <row r="336" spans="1:10">
      <c r="A336" s="45" t="s">
        <v>71</v>
      </c>
      <c r="B336" s="46" t="s">
        <v>543</v>
      </c>
      <c r="C336" s="47" t="s">
        <v>514</v>
      </c>
      <c r="D336" s="48" t="s">
        <v>504</v>
      </c>
      <c r="E336" s="58">
        <v>5.8</v>
      </c>
      <c r="F336" s="58">
        <v>5.8</v>
      </c>
      <c r="G336" s="58">
        <v>0</v>
      </c>
      <c r="H336" s="58">
        <v>0</v>
      </c>
      <c r="I336" s="58">
        <v>0</v>
      </c>
      <c r="J336" s="58">
        <v>0</v>
      </c>
    </row>
    <row r="337" spans="1:11">
      <c r="A337" s="45" t="s">
        <v>71</v>
      </c>
      <c r="B337" s="46" t="s">
        <v>544</v>
      </c>
      <c r="C337" s="47" t="s">
        <v>514</v>
      </c>
      <c r="D337" s="48" t="s">
        <v>504</v>
      </c>
      <c r="E337" s="58">
        <v>0</v>
      </c>
      <c r="F337" s="58">
        <v>0</v>
      </c>
      <c r="G337" s="58">
        <v>50</v>
      </c>
      <c r="H337" s="58">
        <v>50</v>
      </c>
      <c r="I337" s="58">
        <v>50</v>
      </c>
      <c r="J337" s="58">
        <v>50</v>
      </c>
    </row>
    <row r="338" spans="1:11">
      <c r="A338" s="68" t="s">
        <v>451</v>
      </c>
      <c r="B338" s="69"/>
      <c r="C338" s="69"/>
      <c r="D338" s="70"/>
      <c r="E338" s="59">
        <v>527.29999999999995</v>
      </c>
      <c r="F338" s="59">
        <v>527.29999999999995</v>
      </c>
      <c r="G338" s="59">
        <v>616</v>
      </c>
      <c r="H338" s="59">
        <v>616</v>
      </c>
      <c r="I338" s="59">
        <v>616</v>
      </c>
      <c r="J338" s="59">
        <v>616</v>
      </c>
    </row>
    <row r="339" spans="1:11">
      <c r="A339" s="71">
        <v>1903</v>
      </c>
      <c r="B339" s="72"/>
      <c r="C339" s="72"/>
      <c r="D339" s="72"/>
      <c r="E339" s="75">
        <f>+E342</f>
        <v>2855.4</v>
      </c>
      <c r="F339" s="75">
        <f>+F342</f>
        <v>2855.4</v>
      </c>
      <c r="G339" s="75">
        <f>+G342</f>
        <v>0</v>
      </c>
      <c r="H339" s="75">
        <f>+H342</f>
        <v>0</v>
      </c>
      <c r="I339" s="75">
        <f>+I342</f>
        <v>0</v>
      </c>
      <c r="J339" s="75">
        <f>+J342</f>
        <v>0</v>
      </c>
    </row>
    <row r="340" spans="1:11">
      <c r="A340" s="45" t="s">
        <v>187</v>
      </c>
      <c r="B340" s="46" t="s">
        <v>579</v>
      </c>
      <c r="C340" s="47" t="s">
        <v>514</v>
      </c>
      <c r="D340" s="48" t="s">
        <v>504</v>
      </c>
      <c r="E340" s="58">
        <v>2821.9</v>
      </c>
      <c r="F340" s="58">
        <v>2821.9</v>
      </c>
      <c r="G340" s="58">
        <v>0</v>
      </c>
      <c r="H340" s="58">
        <v>0</v>
      </c>
      <c r="I340" s="58">
        <v>0</v>
      </c>
      <c r="J340" s="58">
        <v>0</v>
      </c>
    </row>
    <row r="341" spans="1:11">
      <c r="A341" s="45" t="s">
        <v>187</v>
      </c>
      <c r="B341" s="46" t="s">
        <v>580</v>
      </c>
      <c r="C341" s="47" t="s">
        <v>514</v>
      </c>
      <c r="D341" s="48" t="s">
        <v>504</v>
      </c>
      <c r="E341" s="58">
        <v>33.5</v>
      </c>
      <c r="F341" s="58">
        <v>33.5</v>
      </c>
      <c r="G341" s="58">
        <v>0</v>
      </c>
      <c r="H341" s="58">
        <v>0</v>
      </c>
      <c r="I341" s="58">
        <v>0</v>
      </c>
      <c r="J341" s="58">
        <v>0</v>
      </c>
    </row>
    <row r="342" spans="1:11">
      <c r="A342" s="68" t="s">
        <v>451</v>
      </c>
      <c r="B342" s="69"/>
      <c r="C342" s="69"/>
      <c r="D342" s="70"/>
      <c r="E342" s="59">
        <v>2855.4</v>
      </c>
      <c r="F342" s="59">
        <v>2855.4</v>
      </c>
      <c r="G342" s="59">
        <v>0</v>
      </c>
      <c r="H342" s="59">
        <v>0</v>
      </c>
      <c r="I342" s="59">
        <v>0</v>
      </c>
      <c r="J342" s="59">
        <v>0</v>
      </c>
    </row>
    <row r="343" spans="1:11">
      <c r="A343" s="71">
        <v>1907</v>
      </c>
      <c r="B343" s="72"/>
      <c r="C343" s="72"/>
      <c r="D343" s="72"/>
      <c r="E343" s="75">
        <f>+E348</f>
        <v>25624.3</v>
      </c>
      <c r="F343" s="75">
        <f>+F348</f>
        <v>8720.7999999999993</v>
      </c>
      <c r="G343" s="75">
        <f>+G348</f>
        <v>0</v>
      </c>
      <c r="H343" s="75">
        <f>+H348</f>
        <v>0</v>
      </c>
      <c r="I343" s="75">
        <f>+I348</f>
        <v>0</v>
      </c>
      <c r="J343" s="75">
        <f>+J348</f>
        <v>0</v>
      </c>
    </row>
    <row r="344" spans="1:11">
      <c r="A344" s="45" t="s">
        <v>187</v>
      </c>
      <c r="B344" s="46" t="s">
        <v>523</v>
      </c>
      <c r="C344" s="47" t="s">
        <v>514</v>
      </c>
      <c r="D344" s="48" t="s">
        <v>504</v>
      </c>
      <c r="E344" s="58">
        <v>20</v>
      </c>
      <c r="F344" s="58">
        <v>20</v>
      </c>
      <c r="G344" s="58">
        <v>0</v>
      </c>
      <c r="H344" s="58">
        <v>0</v>
      </c>
      <c r="I344" s="58">
        <v>0</v>
      </c>
      <c r="J344" s="58">
        <v>0</v>
      </c>
    </row>
    <row r="345" spans="1:11">
      <c r="A345" s="45" t="s">
        <v>187</v>
      </c>
      <c r="B345" s="46" t="s">
        <v>581</v>
      </c>
      <c r="C345" s="47" t="s">
        <v>514</v>
      </c>
      <c r="D345" s="48" t="s">
        <v>504</v>
      </c>
      <c r="E345" s="58">
        <v>2226</v>
      </c>
      <c r="F345" s="58">
        <v>2226</v>
      </c>
      <c r="G345" s="58">
        <v>0</v>
      </c>
      <c r="H345" s="58">
        <v>0</v>
      </c>
      <c r="I345" s="58">
        <v>0</v>
      </c>
      <c r="J345" s="58">
        <v>0</v>
      </c>
    </row>
    <row r="346" spans="1:11">
      <c r="A346" s="45" t="s">
        <v>187</v>
      </c>
      <c r="B346" s="46" t="s">
        <v>582</v>
      </c>
      <c r="C346" s="47" t="s">
        <v>514</v>
      </c>
      <c r="D346" s="48" t="s">
        <v>504</v>
      </c>
      <c r="E346" s="58">
        <v>3513.5</v>
      </c>
      <c r="F346" s="58">
        <v>3513.5</v>
      </c>
      <c r="G346" s="58">
        <v>0</v>
      </c>
      <c r="H346" s="58">
        <v>0</v>
      </c>
      <c r="I346" s="58">
        <v>0</v>
      </c>
      <c r="J346" s="58">
        <v>0</v>
      </c>
    </row>
    <row r="347" spans="1:11">
      <c r="A347" s="45" t="s">
        <v>187</v>
      </c>
      <c r="B347" s="46" t="s">
        <v>583</v>
      </c>
      <c r="C347" s="47" t="s">
        <v>514</v>
      </c>
      <c r="D347" s="48" t="s">
        <v>504</v>
      </c>
      <c r="E347" s="58">
        <v>19864.8</v>
      </c>
      <c r="F347" s="58">
        <v>2961.3</v>
      </c>
      <c r="G347" s="58">
        <v>0</v>
      </c>
      <c r="H347" s="58">
        <v>0</v>
      </c>
      <c r="I347" s="58">
        <v>0</v>
      </c>
      <c r="J347" s="58">
        <v>0</v>
      </c>
    </row>
    <row r="348" spans="1:11">
      <c r="A348" s="74" t="s">
        <v>451</v>
      </c>
      <c r="B348" s="69"/>
      <c r="C348" s="69"/>
      <c r="D348" s="70"/>
      <c r="E348" s="59">
        <f>+E344+E345+E346+E347</f>
        <v>25624.3</v>
      </c>
      <c r="F348" s="59">
        <f>+F344+F345+F346+F347</f>
        <v>8720.7999999999993</v>
      </c>
      <c r="G348" s="59">
        <f>+G344+G345+G346+G347</f>
        <v>0</v>
      </c>
      <c r="H348" s="59">
        <f>+H344+H345+H346+H347</f>
        <v>0</v>
      </c>
      <c r="I348" s="59">
        <f>+I344+I345+I346+I347</f>
        <v>0</v>
      </c>
      <c r="J348" s="59">
        <f>+J344+J345+J346+J347</f>
        <v>0</v>
      </c>
      <c r="K348" s="42"/>
    </row>
    <row r="349" spans="1:11">
      <c r="A349" s="71">
        <v>1908</v>
      </c>
      <c r="B349" s="72"/>
      <c r="C349" s="72"/>
      <c r="D349" s="72"/>
      <c r="E349" s="75">
        <f>+E352</f>
        <v>393.5</v>
      </c>
      <c r="F349" s="75">
        <f>+F352</f>
        <v>393.5</v>
      </c>
      <c r="G349" s="75">
        <f>+G352</f>
        <v>0</v>
      </c>
      <c r="H349" s="75">
        <f>+H352</f>
        <v>0</v>
      </c>
      <c r="I349" s="75">
        <f>+I352</f>
        <v>0</v>
      </c>
      <c r="J349" s="75">
        <f>+J352</f>
        <v>0</v>
      </c>
    </row>
    <row r="350" spans="1:11">
      <c r="A350" s="45" t="s">
        <v>187</v>
      </c>
      <c r="B350" s="46" t="s">
        <v>523</v>
      </c>
      <c r="C350" s="47" t="s">
        <v>514</v>
      </c>
      <c r="D350" s="48" t="s">
        <v>504</v>
      </c>
      <c r="E350" s="58">
        <v>250</v>
      </c>
      <c r="F350" s="58">
        <v>250</v>
      </c>
      <c r="G350" s="58">
        <v>0</v>
      </c>
      <c r="H350" s="58">
        <v>0</v>
      </c>
      <c r="I350" s="58">
        <v>0</v>
      </c>
      <c r="J350" s="58">
        <v>0</v>
      </c>
    </row>
    <row r="351" spans="1:11">
      <c r="A351" s="45" t="s">
        <v>187</v>
      </c>
      <c r="B351" s="46" t="s">
        <v>584</v>
      </c>
      <c r="C351" s="47" t="s">
        <v>514</v>
      </c>
      <c r="D351" s="48" t="s">
        <v>504</v>
      </c>
      <c r="E351" s="58">
        <v>143.5</v>
      </c>
      <c r="F351" s="58">
        <v>143.5</v>
      </c>
      <c r="G351" s="58">
        <v>0</v>
      </c>
      <c r="H351" s="58">
        <v>0</v>
      </c>
      <c r="I351" s="58">
        <v>0</v>
      </c>
      <c r="J351" s="58">
        <v>0</v>
      </c>
    </row>
    <row r="352" spans="1:11">
      <c r="A352" s="68" t="s">
        <v>451</v>
      </c>
      <c r="B352" s="69"/>
      <c r="C352" s="69"/>
      <c r="D352" s="70"/>
      <c r="E352" s="59">
        <v>393.5</v>
      </c>
      <c r="F352" s="59">
        <v>393.5</v>
      </c>
      <c r="G352" s="59">
        <v>0</v>
      </c>
      <c r="H352" s="59">
        <v>0</v>
      </c>
      <c r="I352" s="59">
        <v>0</v>
      </c>
      <c r="J352" s="59">
        <v>0</v>
      </c>
    </row>
    <row r="353" spans="1:10">
      <c r="A353" s="71">
        <v>1910</v>
      </c>
      <c r="B353" s="72"/>
      <c r="C353" s="72"/>
      <c r="D353" s="72"/>
      <c r="E353" s="75">
        <f>+E355</f>
        <v>53.7</v>
      </c>
      <c r="F353" s="75">
        <f>+F355</f>
        <v>53.7</v>
      </c>
      <c r="G353" s="75">
        <f>+G355</f>
        <v>53.4</v>
      </c>
      <c r="H353" s="75">
        <f>+H355</f>
        <v>53.4</v>
      </c>
      <c r="I353" s="75">
        <f>+I355</f>
        <v>53.4</v>
      </c>
      <c r="J353" s="75">
        <f>+J355</f>
        <v>53.4</v>
      </c>
    </row>
    <row r="354" spans="1:10">
      <c r="A354" s="45" t="s">
        <v>48</v>
      </c>
      <c r="B354" s="46" t="s">
        <v>522</v>
      </c>
      <c r="C354" s="47" t="s">
        <v>514</v>
      </c>
      <c r="D354" s="48" t="s">
        <v>504</v>
      </c>
      <c r="E354" s="58">
        <v>53.7</v>
      </c>
      <c r="F354" s="58">
        <v>53.7</v>
      </c>
      <c r="G354" s="58">
        <v>53.4</v>
      </c>
      <c r="H354" s="58">
        <v>53.4</v>
      </c>
      <c r="I354" s="58">
        <v>53.4</v>
      </c>
      <c r="J354" s="58">
        <v>53.4</v>
      </c>
    </row>
    <row r="355" spans="1:10">
      <c r="A355" s="68" t="s">
        <v>451</v>
      </c>
      <c r="B355" s="69"/>
      <c r="C355" s="69"/>
      <c r="D355" s="70"/>
      <c r="E355" s="59">
        <v>53.7</v>
      </c>
      <c r="F355" s="59">
        <v>53.7</v>
      </c>
      <c r="G355" s="59">
        <v>53.4</v>
      </c>
      <c r="H355" s="59">
        <v>53.4</v>
      </c>
      <c r="I355" s="59">
        <v>53.4</v>
      </c>
      <c r="J355" s="59">
        <v>53.4</v>
      </c>
    </row>
    <row r="356" spans="1:10">
      <c r="A356" s="71">
        <v>1911</v>
      </c>
      <c r="B356" s="72"/>
      <c r="C356" s="72"/>
      <c r="D356" s="72"/>
      <c r="E356" s="75">
        <f>+E358</f>
        <v>15153.6</v>
      </c>
      <c r="F356" s="75">
        <f>+F358</f>
        <v>15153.6</v>
      </c>
      <c r="G356" s="75">
        <f>+G358</f>
        <v>0</v>
      </c>
      <c r="H356" s="75">
        <f>+H358</f>
        <v>0</v>
      </c>
      <c r="I356" s="75">
        <f>+I358</f>
        <v>0</v>
      </c>
      <c r="J356" s="75">
        <f>+J358</f>
        <v>0</v>
      </c>
    </row>
    <row r="357" spans="1:10">
      <c r="A357" s="45" t="s">
        <v>200</v>
      </c>
      <c r="B357" s="46" t="s">
        <v>526</v>
      </c>
      <c r="C357" s="47" t="s">
        <v>514</v>
      </c>
      <c r="D357" s="48" t="s">
        <v>504</v>
      </c>
      <c r="E357" s="58">
        <v>15153.6</v>
      </c>
      <c r="F357" s="58">
        <v>15153.6</v>
      </c>
      <c r="G357" s="58">
        <v>0</v>
      </c>
      <c r="H357" s="58">
        <v>0</v>
      </c>
      <c r="I357" s="58">
        <v>0</v>
      </c>
      <c r="J357" s="58">
        <v>0</v>
      </c>
    </row>
    <row r="358" spans="1:10">
      <c r="A358" s="68" t="s">
        <v>451</v>
      </c>
      <c r="B358" s="69"/>
      <c r="C358" s="69"/>
      <c r="D358" s="70"/>
      <c r="E358" s="59">
        <v>15153.6</v>
      </c>
      <c r="F358" s="59">
        <v>15153.6</v>
      </c>
      <c r="G358" s="59">
        <v>0</v>
      </c>
      <c r="H358" s="59">
        <v>0</v>
      </c>
      <c r="I358" s="59">
        <v>0</v>
      </c>
      <c r="J358" s="59">
        <v>0</v>
      </c>
    </row>
    <row r="359" spans="1:10">
      <c r="A359" s="71">
        <v>1912</v>
      </c>
      <c r="B359" s="72"/>
      <c r="C359" s="72"/>
      <c r="D359" s="72"/>
      <c r="E359" s="75">
        <f>+E361</f>
        <v>2162.8000000000002</v>
      </c>
      <c r="F359" s="75">
        <f>+F361</f>
        <v>2162.8000000000002</v>
      </c>
      <c r="G359" s="75">
        <f>+G361</f>
        <v>0</v>
      </c>
      <c r="H359" s="75">
        <f>+H361</f>
        <v>0</v>
      </c>
      <c r="I359" s="75">
        <f>+I361</f>
        <v>0</v>
      </c>
      <c r="J359" s="75">
        <f>+J361</f>
        <v>0</v>
      </c>
    </row>
    <row r="360" spans="1:10">
      <c r="A360" s="45" t="s">
        <v>67</v>
      </c>
      <c r="B360" s="46" t="s">
        <v>524</v>
      </c>
      <c r="C360" s="47" t="s">
        <v>514</v>
      </c>
      <c r="D360" s="48" t="s">
        <v>504</v>
      </c>
      <c r="E360" s="58">
        <v>2162.8000000000002</v>
      </c>
      <c r="F360" s="58">
        <v>2162.8000000000002</v>
      </c>
      <c r="G360" s="58">
        <v>0</v>
      </c>
      <c r="H360" s="58">
        <v>0</v>
      </c>
      <c r="I360" s="58">
        <v>0</v>
      </c>
      <c r="J360" s="58">
        <v>0</v>
      </c>
    </row>
    <row r="361" spans="1:10">
      <c r="A361" s="68" t="s">
        <v>451</v>
      </c>
      <c r="B361" s="69"/>
      <c r="C361" s="69"/>
      <c r="D361" s="70"/>
      <c r="E361" s="59">
        <v>2162.8000000000002</v>
      </c>
      <c r="F361" s="59">
        <v>2162.8000000000002</v>
      </c>
      <c r="G361" s="59">
        <v>0</v>
      </c>
      <c r="H361" s="59">
        <v>0</v>
      </c>
      <c r="I361" s="59">
        <v>0</v>
      </c>
      <c r="J361" s="59">
        <v>0</v>
      </c>
    </row>
    <row r="362" spans="1:10">
      <c r="A362" s="71">
        <v>1913</v>
      </c>
      <c r="B362" s="72"/>
      <c r="C362" s="72"/>
      <c r="D362" s="72"/>
      <c r="E362" s="75">
        <f>+E364</f>
        <v>149.1</v>
      </c>
      <c r="F362" s="75">
        <f>+F364</f>
        <v>149.1</v>
      </c>
      <c r="G362" s="75">
        <f>+G364</f>
        <v>0</v>
      </c>
      <c r="H362" s="75">
        <f>+H364</f>
        <v>0</v>
      </c>
      <c r="I362" s="75">
        <f>+I364</f>
        <v>0</v>
      </c>
      <c r="J362" s="75">
        <f>+J364</f>
        <v>0</v>
      </c>
    </row>
    <row r="363" spans="1:10">
      <c r="A363" s="45" t="s">
        <v>71</v>
      </c>
      <c r="B363" s="46" t="s">
        <v>545</v>
      </c>
      <c r="C363" s="47" t="s">
        <v>514</v>
      </c>
      <c r="D363" s="48" t="s">
        <v>504</v>
      </c>
      <c r="E363" s="58">
        <v>149.1</v>
      </c>
      <c r="F363" s="58">
        <v>149.1</v>
      </c>
      <c r="G363" s="58">
        <v>0</v>
      </c>
      <c r="H363" s="58">
        <v>0</v>
      </c>
      <c r="I363" s="58">
        <v>0</v>
      </c>
      <c r="J363" s="58">
        <v>0</v>
      </c>
    </row>
    <row r="364" spans="1:10">
      <c r="A364" s="68" t="s">
        <v>451</v>
      </c>
      <c r="B364" s="69"/>
      <c r="C364" s="69"/>
      <c r="D364" s="70"/>
      <c r="E364" s="59">
        <v>149.1</v>
      </c>
      <c r="F364" s="59">
        <v>149.1</v>
      </c>
      <c r="G364" s="59">
        <v>0</v>
      </c>
      <c r="H364" s="59">
        <v>0</v>
      </c>
      <c r="I364" s="59">
        <v>0</v>
      </c>
      <c r="J364" s="59">
        <v>0</v>
      </c>
    </row>
    <row r="365" spans="1:10">
      <c r="A365" s="71">
        <v>1914</v>
      </c>
      <c r="B365" s="72"/>
      <c r="C365" s="72"/>
      <c r="D365" s="72"/>
      <c r="E365" s="75">
        <f>+E368</f>
        <v>506</v>
      </c>
      <c r="F365" s="75">
        <f>+F368</f>
        <v>506</v>
      </c>
      <c r="G365" s="75">
        <f>+G368</f>
        <v>0</v>
      </c>
      <c r="H365" s="75">
        <f>+H368</f>
        <v>0</v>
      </c>
      <c r="I365" s="75">
        <f>+I368</f>
        <v>0</v>
      </c>
      <c r="J365" s="75">
        <f>+J368</f>
        <v>0</v>
      </c>
    </row>
    <row r="366" spans="1:10">
      <c r="A366" s="45" t="s">
        <v>71</v>
      </c>
      <c r="B366" s="46" t="s">
        <v>543</v>
      </c>
      <c r="C366" s="47" t="s">
        <v>514</v>
      </c>
      <c r="D366" s="48" t="s">
        <v>504</v>
      </c>
      <c r="E366" s="58">
        <v>291.89999999999998</v>
      </c>
      <c r="F366" s="58">
        <v>291.89999999999998</v>
      </c>
      <c r="G366" s="58">
        <v>0</v>
      </c>
      <c r="H366" s="58">
        <v>0</v>
      </c>
      <c r="I366" s="58">
        <v>0</v>
      </c>
      <c r="J366" s="58">
        <v>0</v>
      </c>
    </row>
    <row r="367" spans="1:10">
      <c r="A367" s="45" t="s">
        <v>187</v>
      </c>
      <c r="B367" s="46" t="s">
        <v>585</v>
      </c>
      <c r="C367" s="47" t="s">
        <v>514</v>
      </c>
      <c r="D367" s="48" t="s">
        <v>504</v>
      </c>
      <c r="E367" s="58">
        <v>214.1</v>
      </c>
      <c r="F367" s="58">
        <v>214.1</v>
      </c>
      <c r="G367" s="58">
        <v>0</v>
      </c>
      <c r="H367" s="58">
        <v>0</v>
      </c>
      <c r="I367" s="58">
        <v>0</v>
      </c>
      <c r="J367" s="58">
        <v>0</v>
      </c>
    </row>
    <row r="368" spans="1:10">
      <c r="A368" s="68" t="s">
        <v>451</v>
      </c>
      <c r="B368" s="69"/>
      <c r="C368" s="69"/>
      <c r="D368" s="70"/>
      <c r="E368" s="59">
        <v>506</v>
      </c>
      <c r="F368" s="59">
        <v>506</v>
      </c>
      <c r="G368" s="59">
        <v>0</v>
      </c>
      <c r="H368" s="59">
        <v>0</v>
      </c>
      <c r="I368" s="59">
        <v>0</v>
      </c>
      <c r="J368" s="59">
        <v>0</v>
      </c>
    </row>
    <row r="369" spans="1:11">
      <c r="A369" s="71">
        <v>1915</v>
      </c>
      <c r="B369" s="72"/>
      <c r="C369" s="72"/>
      <c r="D369" s="72"/>
      <c r="E369" s="75">
        <f>+E371</f>
        <v>174</v>
      </c>
      <c r="F369" s="75">
        <f>+F371</f>
        <v>174</v>
      </c>
      <c r="G369" s="75">
        <f>+G371</f>
        <v>0</v>
      </c>
      <c r="H369" s="75">
        <f>+H371</f>
        <v>0</v>
      </c>
      <c r="I369" s="75">
        <f>+I371</f>
        <v>0</v>
      </c>
      <c r="J369" s="75">
        <f>+J371</f>
        <v>0</v>
      </c>
    </row>
    <row r="370" spans="1:11">
      <c r="A370" s="45" t="s">
        <v>187</v>
      </c>
      <c r="B370" s="46" t="s">
        <v>586</v>
      </c>
      <c r="C370" s="47" t="s">
        <v>514</v>
      </c>
      <c r="D370" s="48" t="s">
        <v>504</v>
      </c>
      <c r="E370" s="58">
        <v>174</v>
      </c>
      <c r="F370" s="58">
        <v>174</v>
      </c>
      <c r="G370" s="58">
        <v>0</v>
      </c>
      <c r="H370" s="58">
        <v>0</v>
      </c>
      <c r="I370" s="58">
        <v>0</v>
      </c>
      <c r="J370" s="58">
        <v>0</v>
      </c>
    </row>
    <row r="371" spans="1:11">
      <c r="A371" s="68" t="s">
        <v>451</v>
      </c>
      <c r="B371" s="69"/>
      <c r="C371" s="69"/>
      <c r="D371" s="70"/>
      <c r="E371" s="59">
        <v>174</v>
      </c>
      <c r="F371" s="59">
        <v>174</v>
      </c>
      <c r="G371" s="59">
        <v>0</v>
      </c>
      <c r="H371" s="59">
        <v>0</v>
      </c>
      <c r="I371" s="59">
        <v>0</v>
      </c>
      <c r="J371" s="59">
        <v>0</v>
      </c>
    </row>
    <row r="372" spans="1:11">
      <c r="A372" s="71">
        <v>1917</v>
      </c>
      <c r="B372" s="72"/>
      <c r="C372" s="72"/>
      <c r="D372" s="72"/>
      <c r="E372" s="75">
        <f>+E376</f>
        <v>11064</v>
      </c>
      <c r="F372" s="75">
        <f>+F376</f>
        <v>11064</v>
      </c>
      <c r="G372" s="75">
        <f>+G376</f>
        <v>14979</v>
      </c>
      <c r="H372" s="75">
        <f>+H376</f>
        <v>14979</v>
      </c>
      <c r="I372" s="75">
        <f>+I376</f>
        <v>14979</v>
      </c>
      <c r="J372" s="75">
        <f>+J376</f>
        <v>14979</v>
      </c>
    </row>
    <row r="373" spans="1:11">
      <c r="A373" s="45" t="s">
        <v>216</v>
      </c>
      <c r="B373" s="46" t="s">
        <v>576</v>
      </c>
      <c r="C373" s="47" t="s">
        <v>514</v>
      </c>
      <c r="D373" s="48" t="s">
        <v>504</v>
      </c>
      <c r="E373" s="58">
        <v>726</v>
      </c>
      <c r="F373" s="58">
        <v>726</v>
      </c>
      <c r="G373" s="58">
        <v>0</v>
      </c>
      <c r="H373" s="58">
        <v>0</v>
      </c>
      <c r="I373" s="58">
        <v>0</v>
      </c>
      <c r="J373" s="58">
        <v>0</v>
      </c>
    </row>
    <row r="374" spans="1:11">
      <c r="A374" s="45" t="s">
        <v>216</v>
      </c>
      <c r="B374" s="46" t="s">
        <v>577</v>
      </c>
      <c r="C374" s="47" t="s">
        <v>578</v>
      </c>
      <c r="D374" s="48" t="s">
        <v>504</v>
      </c>
      <c r="E374" s="58">
        <v>10338</v>
      </c>
      <c r="F374" s="58">
        <v>10338</v>
      </c>
      <c r="G374" s="58">
        <v>0</v>
      </c>
      <c r="H374" s="58">
        <v>0</v>
      </c>
      <c r="I374" s="58">
        <v>0</v>
      </c>
      <c r="J374" s="58">
        <v>0</v>
      </c>
    </row>
    <row r="375" spans="1:11">
      <c r="A375" s="45" t="s">
        <v>187</v>
      </c>
      <c r="B375" s="46" t="s">
        <v>580</v>
      </c>
      <c r="C375" s="47" t="s">
        <v>514</v>
      </c>
      <c r="D375" s="48" t="s">
        <v>504</v>
      </c>
      <c r="E375" s="58">
        <v>0</v>
      </c>
      <c r="F375" s="58">
        <v>0</v>
      </c>
      <c r="G375" s="58">
        <v>14979</v>
      </c>
      <c r="H375" s="58">
        <v>14979</v>
      </c>
      <c r="I375" s="58">
        <v>14979</v>
      </c>
      <c r="J375" s="58">
        <v>14979</v>
      </c>
    </row>
    <row r="376" spans="1:11">
      <c r="A376" s="68" t="s">
        <v>451</v>
      </c>
      <c r="B376" s="69"/>
      <c r="C376" s="69"/>
      <c r="D376" s="70"/>
      <c r="E376" s="59">
        <v>11064</v>
      </c>
      <c r="F376" s="59">
        <v>11064</v>
      </c>
      <c r="G376" s="59">
        <v>14979</v>
      </c>
      <c r="H376" s="59">
        <v>14979</v>
      </c>
      <c r="I376" s="59">
        <v>14979</v>
      </c>
      <c r="J376" s="59">
        <v>14979</v>
      </c>
    </row>
    <row r="377" spans="1:11">
      <c r="A377" s="71">
        <v>1922</v>
      </c>
      <c r="B377" s="72"/>
      <c r="C377" s="72"/>
      <c r="D377" s="72"/>
      <c r="E377" s="75">
        <f>+E381</f>
        <v>13094.7</v>
      </c>
      <c r="F377" s="75">
        <f>+F381</f>
        <v>13094.7</v>
      </c>
      <c r="G377" s="75">
        <f>+G381</f>
        <v>90</v>
      </c>
      <c r="H377" s="75">
        <f>+H381</f>
        <v>90</v>
      </c>
      <c r="I377" s="75">
        <f>+I381</f>
        <v>90</v>
      </c>
      <c r="J377" s="75">
        <f>+J381</f>
        <v>90</v>
      </c>
    </row>
    <row r="378" spans="1:11">
      <c r="A378" s="45" t="s">
        <v>71</v>
      </c>
      <c r="B378" s="46" t="s">
        <v>546</v>
      </c>
      <c r="C378" s="47" t="s">
        <v>514</v>
      </c>
      <c r="D378" s="48" t="s">
        <v>504</v>
      </c>
      <c r="E378" s="58">
        <v>155</v>
      </c>
      <c r="F378" s="58">
        <v>155</v>
      </c>
      <c r="G378" s="58">
        <v>90</v>
      </c>
      <c r="H378" s="58">
        <v>90</v>
      </c>
      <c r="I378" s="58">
        <v>90</v>
      </c>
      <c r="J378" s="58">
        <v>90</v>
      </c>
    </row>
    <row r="379" spans="1:11">
      <c r="A379" s="45" t="s">
        <v>187</v>
      </c>
      <c r="B379" s="46" t="s">
        <v>587</v>
      </c>
      <c r="C379" s="47" t="s">
        <v>514</v>
      </c>
      <c r="D379" s="48" t="s">
        <v>504</v>
      </c>
      <c r="E379" s="58">
        <v>12871.7</v>
      </c>
      <c r="F379" s="58">
        <v>12871.7</v>
      </c>
      <c r="G379" s="58">
        <v>0</v>
      </c>
      <c r="H379" s="58">
        <v>0</v>
      </c>
      <c r="I379" s="58">
        <v>0</v>
      </c>
      <c r="J379" s="58">
        <v>0</v>
      </c>
    </row>
    <row r="380" spans="1:11">
      <c r="A380" s="45" t="s">
        <v>187</v>
      </c>
      <c r="B380" s="46" t="s">
        <v>588</v>
      </c>
      <c r="C380" s="47" t="s">
        <v>514</v>
      </c>
      <c r="D380" s="48" t="s">
        <v>504</v>
      </c>
      <c r="E380" s="58">
        <v>68</v>
      </c>
      <c r="F380" s="58">
        <v>68</v>
      </c>
      <c r="G380" s="58">
        <v>0</v>
      </c>
      <c r="H380" s="58">
        <v>0</v>
      </c>
      <c r="I380" s="58">
        <v>0</v>
      </c>
      <c r="J380" s="58">
        <v>0</v>
      </c>
    </row>
    <row r="381" spans="1:11">
      <c r="A381" s="74" t="s">
        <v>451</v>
      </c>
      <c r="B381" s="69"/>
      <c r="C381" s="69"/>
      <c r="D381" s="70"/>
      <c r="E381" s="59">
        <f>+E378+E379+E380</f>
        <v>13094.7</v>
      </c>
      <c r="F381" s="59">
        <f>+F378+F379+F380</f>
        <v>13094.7</v>
      </c>
      <c r="G381" s="59">
        <f>+G378+G379+G380</f>
        <v>90</v>
      </c>
      <c r="H381" s="59">
        <f>+H378+H379+H380</f>
        <v>90</v>
      </c>
      <c r="I381" s="59">
        <f>+I378+I379+I380</f>
        <v>90</v>
      </c>
      <c r="J381" s="59">
        <f>+J378+J379+J380</f>
        <v>90</v>
      </c>
      <c r="K381" s="42"/>
    </row>
    <row r="382" spans="1:11">
      <c r="A382" s="71">
        <v>1923</v>
      </c>
      <c r="B382" s="72"/>
      <c r="C382" s="72"/>
      <c r="D382" s="72"/>
      <c r="E382" s="75">
        <f>+E385</f>
        <v>90</v>
      </c>
      <c r="F382" s="75">
        <f t="shared" ref="F382:J382" si="0">+F385</f>
        <v>90</v>
      </c>
      <c r="G382" s="75">
        <f t="shared" si="0"/>
        <v>90</v>
      </c>
      <c r="H382" s="75">
        <f t="shared" si="0"/>
        <v>90</v>
      </c>
      <c r="I382" s="75">
        <f t="shared" si="0"/>
        <v>90</v>
      </c>
      <c r="J382" s="75">
        <f t="shared" si="0"/>
        <v>90</v>
      </c>
    </row>
    <row r="383" spans="1:11">
      <c r="A383" s="45" t="s">
        <v>187</v>
      </c>
      <c r="B383" s="46" t="s">
        <v>523</v>
      </c>
      <c r="C383" s="47" t="s">
        <v>514</v>
      </c>
      <c r="D383" s="48" t="s">
        <v>504</v>
      </c>
      <c r="E383" s="58">
        <v>90</v>
      </c>
      <c r="F383" s="58">
        <v>90</v>
      </c>
      <c r="G383" s="58">
        <v>0</v>
      </c>
      <c r="H383" s="58">
        <v>0</v>
      </c>
      <c r="I383" s="58">
        <v>0</v>
      </c>
      <c r="J383" s="58">
        <v>0</v>
      </c>
    </row>
    <row r="384" spans="1:11">
      <c r="A384" s="45" t="s">
        <v>187</v>
      </c>
      <c r="B384" s="46" t="s">
        <v>589</v>
      </c>
      <c r="C384" s="47" t="s">
        <v>514</v>
      </c>
      <c r="D384" s="48" t="s">
        <v>504</v>
      </c>
      <c r="E384" s="58">
        <v>0</v>
      </c>
      <c r="F384" s="58">
        <v>0</v>
      </c>
      <c r="G384" s="58">
        <v>90</v>
      </c>
      <c r="H384" s="58">
        <v>90</v>
      </c>
      <c r="I384" s="58">
        <v>90</v>
      </c>
      <c r="J384" s="58">
        <v>90</v>
      </c>
    </row>
    <row r="385" spans="1:10">
      <c r="A385" s="68" t="s">
        <v>451</v>
      </c>
      <c r="B385" s="69"/>
      <c r="C385" s="69"/>
      <c r="D385" s="70"/>
      <c r="E385" s="59">
        <v>90</v>
      </c>
      <c r="F385" s="59">
        <v>90</v>
      </c>
      <c r="G385" s="59">
        <v>90</v>
      </c>
      <c r="H385" s="59">
        <v>90</v>
      </c>
      <c r="I385" s="59">
        <v>90</v>
      </c>
      <c r="J385" s="59">
        <v>90</v>
      </c>
    </row>
    <row r="386" spans="1:10">
      <c r="A386" s="76" t="s">
        <v>451</v>
      </c>
      <c r="B386" s="77"/>
      <c r="C386" s="77"/>
      <c r="D386" s="77"/>
      <c r="E386" s="78">
        <f>+E19+E24+E29+E43+E105+E108+E111+E120+E133+E151+E167+E170+E216+E226+E232+E240+E248+E273+E286+E294+E297+E305+E311+E314+E317+E320+E323+E326+E329+E332+E338+E342+E352+E355+E358+E361+E364+E368+E371+E376+E385+E381+E348+E308+E141</f>
        <v>545085.79999999993</v>
      </c>
      <c r="F386" s="78">
        <f>+F19+F24+F29+F43+F105+F108+F111+F120+F133+F151+F167+F170+F216+F226+F232+F240+F248+F273+F286+F294+F297+F305+F311+F314+F317+F320+F323+F326+F329+F332+F338+F342+F352+F355+F358+F361+F364+F368+F371+F376+F385+F381+F348+F308+F141</f>
        <v>521899.39999999997</v>
      </c>
      <c r="G386" s="78">
        <f>+G19+G24+G29+G43+G105+G108+G111+G120+G133+G151+G167+G170+G216+G226+G232+G240+G248+G273+G286+G294+G297+G305+G311+G314+G317+G320+G323+G326+G329+G332+G338+G342+G352+G355+G358+G361+G364+G368+G371+G376+G385+G381+G348+G308+G141</f>
        <v>364896.39999999997</v>
      </c>
      <c r="H386" s="78">
        <f>+H19+H24+H29+H43+H105+H108+H111+H120+H133+H151+H167+H170+H216+H226+H232+H240+H248+H273+H286+H294+H297+H305+H311+H314+H317+H320+H323+H326+H329+H332+H338+H342+H352+H355+H358+H361+H364+H368+H371+H376+H385+H381+H348+H308+H141</f>
        <v>346341.8</v>
      </c>
      <c r="I386" s="78">
        <f>+I19+I24+I29+I43+I105+I108+I111+I120+I133+I151+I167+I170+I216+I226+I232+I240+I248+I273+I286+I294+I297+I305+I311+I314+I317+I320+I323+I326+I329+I332+I338+I342+I352+I355+I358+I361+I364+I368+I371+I376+I385+I381+I348+I308+I141</f>
        <v>346341.8</v>
      </c>
      <c r="J386" s="78">
        <f>+J19+J24+J29+J43+J105+J108+J111+J120+J133+J151+J167+J170+J216+J226+J232+J240+J248+J273+J286+J294+J297+J305+J311+J314+J317+J320+J323+J326+J329+J332+J338+J342+J352+J355+J358+J361+J364+J368+J371+J376+J385+J381+J348+J308+J141</f>
        <v>346342.8</v>
      </c>
    </row>
    <row r="388" spans="1:10">
      <c r="E388" s="73">
        <f>+E386-Лист1!E8</f>
        <v>0</v>
      </c>
      <c r="F388" s="73">
        <f>+F386-Лист1!F8</f>
        <v>0</v>
      </c>
      <c r="G388" s="73">
        <f>+G386-Лист1!G8</f>
        <v>0</v>
      </c>
      <c r="H388" s="73">
        <f>+H386-Лист1!H8</f>
        <v>0</v>
      </c>
      <c r="I388" s="73">
        <f>+I386-Лист1!I8</f>
        <v>0</v>
      </c>
      <c r="J388" s="73">
        <f>+J386-Лист1!J8</f>
        <v>0</v>
      </c>
    </row>
  </sheetData>
  <autoFilter ref="A4:J386"/>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Лист1</vt:lpstr>
      <vt:lpstr>Лист2</vt:lpstr>
      <vt:lpstr>Лист3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Buh2</cp:lastModifiedBy>
  <dcterms:created xsi:type="dcterms:W3CDTF">2016-11-18T07:17:58Z</dcterms:created>
  <dcterms:modified xsi:type="dcterms:W3CDTF">2016-11-18T10:48:30Z</dcterms:modified>
</cp:coreProperties>
</file>